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 aktuální\ZUŠ Mikulov - oprava omítky štítové zdi\PDF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D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D1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D1 Pol'!$A$1:$Y$188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87" i="12"/>
  <c r="BA183" i="12"/>
  <c r="BA176" i="12"/>
  <c r="BA167" i="12"/>
  <c r="BA56" i="12"/>
  <c r="BA45" i="12"/>
  <c r="BA37" i="12"/>
  <c r="BA14" i="12"/>
  <c r="BA10" i="12"/>
  <c r="I8" i="12"/>
  <c r="O8" i="12"/>
  <c r="G9" i="12"/>
  <c r="G8" i="12" s="1"/>
  <c r="I9" i="12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21" i="12"/>
  <c r="AF187" i="12" s="1"/>
  <c r="I21" i="12"/>
  <c r="I20" i="12" s="1"/>
  <c r="K21" i="12"/>
  <c r="O21" i="12"/>
  <c r="Q21" i="12"/>
  <c r="Q20" i="12" s="1"/>
  <c r="V21" i="12"/>
  <c r="G25" i="12"/>
  <c r="M25" i="12" s="1"/>
  <c r="I25" i="12"/>
  <c r="K25" i="12"/>
  <c r="O25" i="12"/>
  <c r="Q25" i="12"/>
  <c r="V25" i="12"/>
  <c r="V20" i="12" s="1"/>
  <c r="G27" i="12"/>
  <c r="I27" i="12"/>
  <c r="K27" i="12"/>
  <c r="K20" i="12" s="1"/>
  <c r="M27" i="12"/>
  <c r="O27" i="12"/>
  <c r="Q27" i="12"/>
  <c r="V27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O20" i="12" s="1"/>
  <c r="Q32" i="12"/>
  <c r="V32" i="12"/>
  <c r="G35" i="12"/>
  <c r="I35" i="12"/>
  <c r="I34" i="12" s="1"/>
  <c r="K35" i="12"/>
  <c r="M35" i="12"/>
  <c r="O35" i="12"/>
  <c r="Q35" i="12"/>
  <c r="V35" i="12"/>
  <c r="V34" i="12" s="1"/>
  <c r="G42" i="12"/>
  <c r="M42" i="12" s="1"/>
  <c r="I42" i="12"/>
  <c r="K42" i="12"/>
  <c r="O42" i="12"/>
  <c r="O34" i="12" s="1"/>
  <c r="Q42" i="12"/>
  <c r="V42" i="12"/>
  <c r="G44" i="12"/>
  <c r="M44" i="12" s="1"/>
  <c r="I44" i="12"/>
  <c r="K44" i="12"/>
  <c r="O44" i="12"/>
  <c r="Q44" i="12"/>
  <c r="V44" i="12"/>
  <c r="G47" i="12"/>
  <c r="M47" i="12" s="1"/>
  <c r="I47" i="12"/>
  <c r="K47" i="12"/>
  <c r="O47" i="12"/>
  <c r="Q47" i="12"/>
  <c r="V47" i="12"/>
  <c r="G49" i="12"/>
  <c r="I49" i="12"/>
  <c r="K49" i="12"/>
  <c r="K34" i="12" s="1"/>
  <c r="M49" i="12"/>
  <c r="O49" i="12"/>
  <c r="Q49" i="12"/>
  <c r="V49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8" i="12"/>
  <c r="M58" i="12" s="1"/>
  <c r="I58" i="12"/>
  <c r="K58" i="12"/>
  <c r="O58" i="12"/>
  <c r="Q58" i="12"/>
  <c r="Q34" i="12" s="1"/>
  <c r="V58" i="12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9" i="12"/>
  <c r="M69" i="12" s="1"/>
  <c r="I69" i="12"/>
  <c r="K69" i="12"/>
  <c r="O69" i="12"/>
  <c r="Q69" i="12"/>
  <c r="V69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I79" i="12"/>
  <c r="Q79" i="12"/>
  <c r="V79" i="12"/>
  <c r="G80" i="12"/>
  <c r="M80" i="12" s="1"/>
  <c r="M79" i="12" s="1"/>
  <c r="I80" i="12"/>
  <c r="K80" i="12"/>
  <c r="K79" i="12" s="1"/>
  <c r="O80" i="12"/>
  <c r="O79" i="12" s="1"/>
  <c r="Q80" i="12"/>
  <c r="V80" i="12"/>
  <c r="G82" i="12"/>
  <c r="Q82" i="12"/>
  <c r="G83" i="12"/>
  <c r="M83" i="12" s="1"/>
  <c r="M82" i="12" s="1"/>
  <c r="I83" i="12"/>
  <c r="I82" i="12" s="1"/>
  <c r="K83" i="12"/>
  <c r="K82" i="12" s="1"/>
  <c r="O83" i="12"/>
  <c r="O82" i="12" s="1"/>
  <c r="Q83" i="12"/>
  <c r="V83" i="12"/>
  <c r="V82" i="12" s="1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2" i="12"/>
  <c r="I92" i="12"/>
  <c r="K92" i="12"/>
  <c r="M92" i="12"/>
  <c r="O92" i="12"/>
  <c r="Q92" i="12"/>
  <c r="V92" i="12"/>
  <c r="G95" i="12"/>
  <c r="K95" i="12"/>
  <c r="Q95" i="12"/>
  <c r="G96" i="12"/>
  <c r="I96" i="12"/>
  <c r="I95" i="12" s="1"/>
  <c r="K96" i="12"/>
  <c r="M96" i="12"/>
  <c r="M95" i="12" s="1"/>
  <c r="O96" i="12"/>
  <c r="Q96" i="12"/>
  <c r="V96" i="12"/>
  <c r="V95" i="12" s="1"/>
  <c r="G98" i="12"/>
  <c r="M98" i="12" s="1"/>
  <c r="I98" i="12"/>
  <c r="K98" i="12"/>
  <c r="O98" i="12"/>
  <c r="O95" i="12" s="1"/>
  <c r="Q98" i="12"/>
  <c r="V98" i="12"/>
  <c r="G101" i="12"/>
  <c r="Q101" i="12"/>
  <c r="G102" i="12"/>
  <c r="M102" i="12" s="1"/>
  <c r="M101" i="12" s="1"/>
  <c r="I102" i="12"/>
  <c r="I101" i="12" s="1"/>
  <c r="K102" i="12"/>
  <c r="K101" i="12" s="1"/>
  <c r="O102" i="12"/>
  <c r="O101" i="12" s="1"/>
  <c r="Q102" i="12"/>
  <c r="V102" i="12"/>
  <c r="V101" i="12" s="1"/>
  <c r="G104" i="12"/>
  <c r="I104" i="12"/>
  <c r="K104" i="12"/>
  <c r="M104" i="12"/>
  <c r="O104" i="12"/>
  <c r="Q104" i="12"/>
  <c r="V104" i="12"/>
  <c r="G106" i="12"/>
  <c r="K106" i="12"/>
  <c r="M106" i="12"/>
  <c r="V106" i="12"/>
  <c r="G107" i="12"/>
  <c r="I107" i="12"/>
  <c r="I106" i="12" s="1"/>
  <c r="K107" i="12"/>
  <c r="M107" i="12"/>
  <c r="O107" i="12"/>
  <c r="O106" i="12" s="1"/>
  <c r="Q107" i="12"/>
  <c r="Q106" i="12" s="1"/>
  <c r="V107" i="12"/>
  <c r="G110" i="12"/>
  <c r="I110" i="12"/>
  <c r="I109" i="12" s="1"/>
  <c r="K110" i="12"/>
  <c r="M110" i="12"/>
  <c r="O110" i="12"/>
  <c r="Q110" i="12"/>
  <c r="V110" i="12"/>
  <c r="V109" i="12" s="1"/>
  <c r="G111" i="12"/>
  <c r="M111" i="12" s="1"/>
  <c r="I111" i="12"/>
  <c r="K111" i="12"/>
  <c r="O111" i="12"/>
  <c r="O109" i="12" s="1"/>
  <c r="Q111" i="12"/>
  <c r="V111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21" i="12"/>
  <c r="I121" i="12"/>
  <c r="K121" i="12"/>
  <c r="K109" i="12" s="1"/>
  <c r="M121" i="12"/>
  <c r="O121" i="12"/>
  <c r="Q121" i="12"/>
  <c r="V121" i="12"/>
  <c r="G123" i="12"/>
  <c r="I123" i="12"/>
  <c r="K123" i="12"/>
  <c r="M123" i="12"/>
  <c r="O123" i="12"/>
  <c r="Q123" i="12"/>
  <c r="V123" i="12"/>
  <c r="G126" i="12"/>
  <c r="I126" i="12"/>
  <c r="K126" i="12"/>
  <c r="M126" i="12"/>
  <c r="O126" i="12"/>
  <c r="Q126" i="12"/>
  <c r="V126" i="12"/>
  <c r="G128" i="12"/>
  <c r="M128" i="12" s="1"/>
  <c r="I128" i="12"/>
  <c r="K128" i="12"/>
  <c r="O128" i="12"/>
  <c r="Q128" i="12"/>
  <c r="Q109" i="12" s="1"/>
  <c r="V128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5" i="12"/>
  <c r="G136" i="12"/>
  <c r="M136" i="12" s="1"/>
  <c r="M135" i="12" s="1"/>
  <c r="I136" i="12"/>
  <c r="I135" i="12" s="1"/>
  <c r="K136" i="12"/>
  <c r="K135" i="12" s="1"/>
  <c r="O136" i="12"/>
  <c r="O135" i="12" s="1"/>
  <c r="Q136" i="12"/>
  <c r="V136" i="12"/>
  <c r="V135" i="12" s="1"/>
  <c r="G138" i="12"/>
  <c r="I138" i="12"/>
  <c r="K138" i="12"/>
  <c r="M138" i="12"/>
  <c r="O138" i="12"/>
  <c r="Q138" i="12"/>
  <c r="V138" i="12"/>
  <c r="G140" i="12"/>
  <c r="I140" i="12"/>
  <c r="K140" i="12"/>
  <c r="M140" i="12"/>
  <c r="O140" i="12"/>
  <c r="Q140" i="12"/>
  <c r="V140" i="12"/>
  <c r="G142" i="12"/>
  <c r="I142" i="12"/>
  <c r="K142" i="12"/>
  <c r="M142" i="12"/>
  <c r="O142" i="12"/>
  <c r="Q142" i="12"/>
  <c r="V142" i="12"/>
  <c r="G147" i="12"/>
  <c r="M147" i="12" s="1"/>
  <c r="I147" i="12"/>
  <c r="K147" i="12"/>
  <c r="O147" i="12"/>
  <c r="Q147" i="12"/>
  <c r="Q135" i="12" s="1"/>
  <c r="V147" i="12"/>
  <c r="V149" i="12"/>
  <c r="G150" i="12"/>
  <c r="M150" i="12" s="1"/>
  <c r="I150" i="12"/>
  <c r="K150" i="12"/>
  <c r="K149" i="12" s="1"/>
  <c r="O150" i="12"/>
  <c r="O149" i="12" s="1"/>
  <c r="Q150" i="12"/>
  <c r="V150" i="12"/>
  <c r="G153" i="12"/>
  <c r="G149" i="12" s="1"/>
  <c r="I153" i="12"/>
  <c r="K153" i="12"/>
  <c r="O153" i="12"/>
  <c r="Q153" i="12"/>
  <c r="Q149" i="12" s="1"/>
  <c r="V153" i="12"/>
  <c r="G156" i="12"/>
  <c r="M156" i="12" s="1"/>
  <c r="I156" i="12"/>
  <c r="I149" i="12" s="1"/>
  <c r="K156" i="12"/>
  <c r="O156" i="12"/>
  <c r="Q156" i="12"/>
  <c r="V156" i="12"/>
  <c r="G160" i="12"/>
  <c r="I160" i="12"/>
  <c r="K160" i="12"/>
  <c r="M160" i="12"/>
  <c r="O160" i="12"/>
  <c r="Q160" i="12"/>
  <c r="V160" i="12"/>
  <c r="G163" i="12"/>
  <c r="I163" i="12"/>
  <c r="I162" i="12" s="1"/>
  <c r="K163" i="12"/>
  <c r="M163" i="12"/>
  <c r="O163" i="12"/>
  <c r="O162" i="12" s="1"/>
  <c r="Q163" i="12"/>
  <c r="V163" i="12"/>
  <c r="G165" i="12"/>
  <c r="M165" i="12" s="1"/>
  <c r="M162" i="12" s="1"/>
  <c r="I165" i="12"/>
  <c r="K165" i="12"/>
  <c r="K162" i="12" s="1"/>
  <c r="O165" i="12"/>
  <c r="Q165" i="12"/>
  <c r="Q162" i="12" s="1"/>
  <c r="V165" i="12"/>
  <c r="G166" i="12"/>
  <c r="I166" i="12"/>
  <c r="K166" i="12"/>
  <c r="M166" i="12"/>
  <c r="O166" i="12"/>
  <c r="Q166" i="12"/>
  <c r="V166" i="12"/>
  <c r="V162" i="12" s="1"/>
  <c r="G168" i="12"/>
  <c r="M168" i="12" s="1"/>
  <c r="I168" i="12"/>
  <c r="K168" i="12"/>
  <c r="O168" i="12"/>
  <c r="Q168" i="12"/>
  <c r="V168" i="12"/>
  <c r="G171" i="12"/>
  <c r="M171" i="12" s="1"/>
  <c r="I171" i="12"/>
  <c r="K171" i="12"/>
  <c r="O171" i="12"/>
  <c r="Q171" i="12"/>
  <c r="V171" i="12"/>
  <c r="I173" i="12"/>
  <c r="O173" i="12"/>
  <c r="V173" i="12"/>
  <c r="G174" i="12"/>
  <c r="I174" i="12"/>
  <c r="K174" i="12"/>
  <c r="K173" i="12" s="1"/>
  <c r="M174" i="12"/>
  <c r="O174" i="12"/>
  <c r="Q174" i="12"/>
  <c r="Q173" i="12" s="1"/>
  <c r="V174" i="12"/>
  <c r="G175" i="12"/>
  <c r="G173" i="12" s="1"/>
  <c r="I175" i="12"/>
  <c r="K175" i="12"/>
  <c r="M175" i="12"/>
  <c r="M173" i="12" s="1"/>
  <c r="O175" i="12"/>
  <c r="Q175" i="12"/>
  <c r="V175" i="12"/>
  <c r="I177" i="12"/>
  <c r="O177" i="12"/>
  <c r="G178" i="12"/>
  <c r="G177" i="12" s="1"/>
  <c r="I178" i="12"/>
  <c r="K178" i="12"/>
  <c r="K177" i="12" s="1"/>
  <c r="O178" i="12"/>
  <c r="Q178" i="12"/>
  <c r="Q177" i="12" s="1"/>
  <c r="V178" i="12"/>
  <c r="G179" i="12"/>
  <c r="I179" i="12"/>
  <c r="K179" i="12"/>
  <c r="M179" i="12"/>
  <c r="O179" i="12"/>
  <c r="Q179" i="12"/>
  <c r="V179" i="12"/>
  <c r="V177" i="12" s="1"/>
  <c r="G180" i="12"/>
  <c r="I180" i="12"/>
  <c r="K180" i="12"/>
  <c r="M180" i="12"/>
  <c r="O180" i="12"/>
  <c r="Q180" i="12"/>
  <c r="V180" i="12"/>
  <c r="G181" i="12"/>
  <c r="K181" i="12"/>
  <c r="Q181" i="12"/>
  <c r="G182" i="12"/>
  <c r="M182" i="12" s="1"/>
  <c r="M181" i="12" s="1"/>
  <c r="I182" i="12"/>
  <c r="I181" i="12" s="1"/>
  <c r="K182" i="12"/>
  <c r="O182" i="12"/>
  <c r="O181" i="12" s="1"/>
  <c r="Q182" i="12"/>
  <c r="V182" i="12"/>
  <c r="V181" i="12" s="1"/>
  <c r="I184" i="12"/>
  <c r="K184" i="12"/>
  <c r="O184" i="12"/>
  <c r="Q184" i="12"/>
  <c r="G185" i="12"/>
  <c r="G184" i="12" s="1"/>
  <c r="I185" i="12"/>
  <c r="K185" i="12"/>
  <c r="M185" i="12"/>
  <c r="M184" i="12" s="1"/>
  <c r="O185" i="12"/>
  <c r="Q185" i="12"/>
  <c r="V185" i="12"/>
  <c r="V184" i="12" s="1"/>
  <c r="AE187" i="12"/>
  <c r="I20" i="1"/>
  <c r="I19" i="1"/>
  <c r="I18" i="1"/>
  <c r="I17" i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H43" i="1" s="1"/>
  <c r="I66" i="1" l="1"/>
  <c r="J64" i="1"/>
  <c r="J57" i="1"/>
  <c r="J61" i="1"/>
  <c r="J53" i="1"/>
  <c r="J65" i="1"/>
  <c r="I16" i="1"/>
  <c r="I21" i="1" s="1"/>
  <c r="J54" i="1"/>
  <c r="J58" i="1"/>
  <c r="J62" i="1"/>
  <c r="J55" i="1"/>
  <c r="J59" i="1"/>
  <c r="J63" i="1"/>
  <c r="J56" i="1"/>
  <c r="J60" i="1"/>
  <c r="A23" i="1"/>
  <c r="A24" i="1" s="1"/>
  <c r="G24" i="1" s="1"/>
  <c r="A27" i="1" s="1"/>
  <c r="A29" i="1" s="1"/>
  <c r="G29" i="1" s="1"/>
  <c r="G27" i="1" s="1"/>
  <c r="G28" i="1"/>
  <c r="M109" i="12"/>
  <c r="M34" i="12"/>
  <c r="G162" i="12"/>
  <c r="M153" i="12"/>
  <c r="M149" i="12" s="1"/>
  <c r="G109" i="12"/>
  <c r="G34" i="12"/>
  <c r="G79" i="12"/>
  <c r="M21" i="12"/>
  <c r="M20" i="12" s="1"/>
  <c r="G20" i="12"/>
  <c r="M178" i="12"/>
  <c r="M177" i="12" s="1"/>
  <c r="M9" i="12"/>
  <c r="M8" i="12" s="1"/>
  <c r="I39" i="1"/>
  <c r="I43" i="1" s="1"/>
  <c r="J28" i="1"/>
  <c r="J26" i="1"/>
  <c r="G38" i="1"/>
  <c r="F38" i="1"/>
  <c r="J23" i="1"/>
  <c r="J24" i="1"/>
  <c r="J25" i="1"/>
  <c r="J27" i="1"/>
  <c r="E24" i="1"/>
  <c r="E26" i="1"/>
  <c r="J66" i="1" l="1"/>
  <c r="J41" i="1"/>
  <c r="J39" i="1"/>
  <c r="J43" i="1" s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Jirka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<sst xmlns="http://schemas.openxmlformats.org/spreadsheetml/2006/main" count="989" uniqueCount="369">
  <si>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</si>
  <si>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</si>
  <si>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</si>
  <si>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</si>
  <si>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</si>
  <si>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</si>
  <si>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</si>
  <si>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</si>
  <si>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</si>
  <si>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</si>
  <si>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</si>
  <si>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</si>
  <si>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</si>
  <si>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</si>
  <si>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</si>
  <si>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</si>
  <si>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</si>
  <si>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</si>
  <si>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</si>
  <si>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</si>
  <si>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</si>
  <si>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</si>
  <si>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</si>
  <si>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</si>
  <si>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</si>
  <si>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</si>
  <si>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</si>
  <si>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</si>
  <si>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</si>
  <si>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</si>
  <si>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</si>
  <si>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</si>
  <si>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</si>
  <si>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</si>
  <si>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</si>
  <si>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</si>
  <si>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</si>
  <si>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</si>
  <si>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</si>
  <si>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</si>
  <si>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</si>
  <si>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</si>
  <si>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</si>
  <si>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D1</t>
  </si>
  <si>
    <t>ASŘ</t>
  </si>
  <si>
    <t>01</t>
  </si>
  <si>
    <t>JV fasáda</t>
  </si>
  <si>
    <t>Objekt:</t>
  </si>
  <si>
    <t>Rozpočet:</t>
  </si>
  <si>
    <t>2024-05-07</t>
  </si>
  <si>
    <t>ZUŠ Mikulov – oprava havarijního stavu omítek na JV fasádě</t>
  </si>
  <si>
    <t>Stavba</t>
  </si>
  <si>
    <t>Stavební objekt</t>
  </si>
  <si>
    <t>Celkem za stavbu</t>
  </si>
  <si>
    <t>CZK</t>
  </si>
  <si>
    <t>#POPS</t>
  </si>
  <si>
    <t>Popis stavby: 2024-05-07 - ZUŠ Mikulov – oprava havarijního stavu omítek na JV fasádě</t>
  </si>
  <si>
    <t>#POPO</t>
  </si>
  <si>
    <t>Popis objektu: 01 - JV fasáda</t>
  </si>
  <si>
    <t>#POPR</t>
  </si>
  <si>
    <t>Popis rozpočtu: D1 - ASŘ</t>
  </si>
  <si>
    <t>Rekapitulace dílů</t>
  </si>
  <si>
    <t>Typ dílu</t>
  </si>
  <si>
    <t>3</t>
  </si>
  <si>
    <t>Svislé a kompletní konstrukce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</si>
  <si>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</si>
  <si>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</si>
  <si>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</si>
  <si>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</si>
  <si>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</si>
  <si>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</si>
  <si>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</si>
  <si>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</si>
  <si>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</si>
  <si>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</si>
  <si>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</si>
  <si>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</si>
  <si>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</si>
  <si>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</si>
  <si>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</si>
  <si>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</si>
  <si>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</si>
  <si>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</si>
  <si>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</si>
  <si>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</si>
  <si>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</si>
  <si>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</si>
  <si>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</si>
  <si>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</si>
  <si>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</si>
  <si>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</si>
  <si>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</si>
  <si>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</si>
  <si>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</si>
  <si>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</si>
  <si>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</si>
  <si>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</si>
  <si>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</si>
  <si>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</si>
  <si>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</si>
  <si>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</si>
  <si>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</si>
  <si>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</si>
  <si>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</si>
  <si>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</si>
  <si>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</si>
  <si>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</si>
  <si>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</si>
  <si>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</si>
  <si>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</si>
  <si>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</si>
  <si>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</si>
  <si>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</si>
  <si>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</si>
  <si>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</si>
  <si>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</si>
  <si>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</si>
  <si>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316381115R00</t>
  </si>
  <si>
    <t>Komínové krycí desky z betonu s přesahem do 70 mm sešikmeným v podhledu proti zatékání tloušťky přes 50 do 80 mm</t>
  </si>
  <si>
    <t>m2</t>
  </si>
  <si>
    <t>801-1</t>
  </si>
  <si>
    <t>RTS 24/ I</t>
  </si>
  <si>
    <t>Práce</t>
  </si>
  <si>
    <t>Běžná</t>
  </si>
  <si>
    <t>POL1_</t>
  </si>
  <si>
    <t>C 12/15 až C 16/20 s případnou konstrukční obvodovou výztuží včetně bednění, s potěrem nebo s povrchem vyhlazeným ve spádu k okrajům,</t>
  </si>
  <si>
    <t>SPI</t>
  </si>
  <si>
    <t>stávající komíny na JV fasádě : 0,6*0,6*4</t>
  </si>
  <si>
    <t>VV</t>
  </si>
  <si>
    <t>1,8*0,6</t>
  </si>
  <si>
    <t>380941115R00</t>
  </si>
  <si>
    <t>Dodatečná helikální výztuž 1 prut, průměr 12 mm, pevnost v tahu 1338 MPa, uložení v drážce, v cihelném zdivu</t>
  </si>
  <si>
    <t>m</t>
  </si>
  <si>
    <t>801-4</t>
  </si>
  <si>
    <t>frézování drážek v cihelném zdivu, zbavení drážky hrubších nečistot a prachových částí, vypláchnutí drážky vodou, vlepení výztuže a aplikace malty nebo tmelu,</t>
  </si>
  <si>
    <t xml:space="preserve">Zajištění prasklin ve zdivu : </t>
  </si>
  <si>
    <t>Začátek provozního součtu</t>
  </si>
  <si>
    <t xml:space="preserve">  délka trhlin : 5+2,3+5,3+4+1,2*2+1,7*1,4*2+1,6</t>
  </si>
  <si>
    <t>Konec provozního součtu</t>
  </si>
  <si>
    <t>předpoklad 1m prut po 300 mm po délce trhliny : 25,36/0,3*1</t>
  </si>
  <si>
    <t>622421131R00</t>
  </si>
  <si>
    <t>Omítky vnější stěn vápenocementové hladké,  , složitost 1÷ 2</t>
  </si>
  <si>
    <t>součástí položky je i cementový postřik</t>
  </si>
  <si>
    <t>POP</t>
  </si>
  <si>
    <t>plocha JV fasád : 7,3*9,8+23,3*6,9</t>
  </si>
  <si>
    <t>(6,9+2,84)*4/2+4,9*2,3</t>
  </si>
  <si>
    <t>602016191R00</t>
  </si>
  <si>
    <t>Jádrová omítka penetrační nátěr stěn akrylátový</t>
  </si>
  <si>
    <t>Odkaz na mn. položky pořadí 3 : 263,06000</t>
  </si>
  <si>
    <t>622471317RS8</t>
  </si>
  <si>
    <t xml:space="preserve">Nátěry a nástřiky vnějších stěn a pilířů základním a krycím nátěrem (nebo přestřikem povrchu) hmota silikátová, složitost 1 ÷ 2,  </t>
  </si>
  <si>
    <t>Penetrace + 2 x krycí nátěr.</t>
  </si>
  <si>
    <t>622904112R00</t>
  </si>
  <si>
    <t>Očištění fasád tlakovou vodou, složitost fasády 1 - 2</t>
  </si>
  <si>
    <t>622904121R00</t>
  </si>
  <si>
    <t xml:space="preserve">Očištění fasád ruční čištění ocelovým kartáčem,  </t>
  </si>
  <si>
    <t>941941052R00</t>
  </si>
  <si>
    <t>Montáž lešení lehkého pracovního řadového s podlahami šířky od 1,20 do 1,50 m, výšky přes 10 do 24 m</t>
  </si>
  <si>
    <t>800-3</t>
  </si>
  <si>
    <t>včetně kotvení</t>
  </si>
  <si>
    <t>součástí položky jsou i dílčí drobné práce související se ztíženými podmínkami montáže na střechách objektů, což zahrnuje vyklínování vůči římse a stopu, ztížený přístup, zvýšenou pracnost při montáži a manipulaci a případně další související drobné práce, které musí odborný dodavatel identifikovat a vyhodnotit při osobní prohlídce místa stavby lešení a  zahrnout do jednotkové ceny v nabídce.</t>
  </si>
  <si>
    <t>lešení podél JV fasád založené na podlaze půdy : 8*15+23*11+8*8</t>
  </si>
  <si>
    <t>lešení-věž v nádvoří sousedního objektu : 6*8</t>
  </si>
  <si>
    <t>lešení-lávka mezi nádvořím a fasádou : 9*5,5</t>
  </si>
  <si>
    <t>lešení-věž v zadním nádvoří ZUŠ : 6*8</t>
  </si>
  <si>
    <t>945943091R00</t>
  </si>
  <si>
    <t>Pronájem konzolového lešení za den</t>
  </si>
  <si>
    <t>Indiv</t>
  </si>
  <si>
    <t>Odkaz na mn. položky pořadí 10 : 130,00000*60</t>
  </si>
  <si>
    <t>945943001R0X</t>
  </si>
  <si>
    <t>Vykonzolování směrem k fasádě vč. podlah, montáž</t>
  </si>
  <si>
    <t>Vlastní</t>
  </si>
  <si>
    <t>součástí položky jsou i dílčí drobné práce související se ztíženými podmínkami montáže na střechách objektů, které musí odborný dodavatel identifikovat a vyhodnotit při osobní prohlídce místa stavby lešení a zahrnout do jednotkové ceny v nabídce.</t>
  </si>
  <si>
    <t>založení na půdě daleko od fasády-nutné rozšíření podlahy konzolami : (7,5+23+2)*4</t>
  </si>
  <si>
    <t>945943801R0X</t>
  </si>
  <si>
    <t>Vykonzolování směrem k fasádě vč. podlah, demontáž</t>
  </si>
  <si>
    <t>Odkaz na mn. položky pořadí 10 : 130,00000</t>
  </si>
  <si>
    <t>941941392R00</t>
  </si>
  <si>
    <t>Montáž lešení lehkého pracovního řadového s podlahami příplatek za každý další i započatý měsíc použití lešení  šířky od 1,20 do 1,50 m a výšky přes 10 do 24 m</t>
  </si>
  <si>
    <t>Odkaz na mn. položky pořadí 8 : 582,50000*2</t>
  </si>
  <si>
    <t>941941852R00</t>
  </si>
  <si>
    <t>Demontáž lešení lehkého řadového s podlahami šířky přes 1,2 do 1,5 m, výšky přes 10 do 24 m</t>
  </si>
  <si>
    <t>Odkaz na mn. položky pořadí 8 : 582,50000</t>
  </si>
  <si>
    <t>943943222R00</t>
  </si>
  <si>
    <t>Montáž lešení prostorového lehkého bez podlah výšky přes 10 do 22 m</t>
  </si>
  <si>
    <t>m3</t>
  </si>
  <si>
    <t>pro zatížení podlahové plochy do 2 kPa (200 kg/m2),</t>
  </si>
  <si>
    <t>Vertikální věž pro dopravu : 4,00*4,00*15,00</t>
  </si>
  <si>
    <t>943943292R00</t>
  </si>
  <si>
    <t xml:space="preserve">Montáž lešení prostorového lehkého bez podlah příplatek  za každý další i započatý měsíc použití lešení pro zatížení podlahové plochy do 2 kPa (200 kg/m2) </t>
  </si>
  <si>
    <t>Odkaz na mn. položky pořadí 14 : 240,00000*2</t>
  </si>
  <si>
    <t>943943822R00</t>
  </si>
  <si>
    <t>Demontáž lešení prostorového lehkého výšky přes 10 do 22 m</t>
  </si>
  <si>
    <t>bez podlah pro zatížení podlahové plochy do 2 kPa (200 kg/m2),</t>
  </si>
  <si>
    <t>Odkaz na mn. položky pořadí 14 : 240,00000</t>
  </si>
  <si>
    <t>943955022R00</t>
  </si>
  <si>
    <t>Montáž lešeňové podlahy s příčníky nebo podélníky, výšky přes 10 do 20 m</t>
  </si>
  <si>
    <t>Vertikální věž pro dopravu : 4,00*4,00*7</t>
  </si>
  <si>
    <t>943955198R00</t>
  </si>
  <si>
    <t xml:space="preserve">Montáž lešeňové podlahy Pronájem lešeňových podlážek za den použití </t>
  </si>
  <si>
    <t>pro prostorové lešení</t>
  </si>
  <si>
    <t>Odkaz na mn. položky pořadí 17 : 112,00000*60</t>
  </si>
  <si>
    <t>943955822R00</t>
  </si>
  <si>
    <t>Demontáž lešeňové podlahy s příčníky nebo podélníky, výšky přes 10 do 20 m</t>
  </si>
  <si>
    <t>Odkaz na mn. položky pořadí 17 : 112,00000</t>
  </si>
  <si>
    <t>944944013R00</t>
  </si>
  <si>
    <t xml:space="preserve">Montáž ochranné sítě z umělých vláken </t>
  </si>
  <si>
    <t>944944033R00</t>
  </si>
  <si>
    <t>Montáž ochranné sítě příplatek k ceně za každý další i započatý měsíc použití ochranných sítí  z umělých vláken</t>
  </si>
  <si>
    <t>Odkaz na mn. položky pořadí 20 : 582,50000*2</t>
  </si>
  <si>
    <t>944944083R00</t>
  </si>
  <si>
    <t xml:space="preserve">Demontáž ochranné sítě z umělých vláken </t>
  </si>
  <si>
    <t>Odkaz na mn. položky pořadí 20 : 582,50000</t>
  </si>
  <si>
    <t>944945012R00</t>
  </si>
  <si>
    <t>Montáž záchytné stříšky šířky do 2 m</t>
  </si>
  <si>
    <t>ochrana proti padání odpadů : 40</t>
  </si>
  <si>
    <t>953981304R00</t>
  </si>
  <si>
    <t>Chemické kotvy do betonu, do cihelného zdiva do cihel plných, hloubky 125 mm, M 16, malta pro chemické kotvy dvousložková do dutých materiálů</t>
  </si>
  <si>
    <t>kus</t>
  </si>
  <si>
    <t>podpory lešení v zadní řásti fasády : 14*4</t>
  </si>
  <si>
    <t>767995104R00</t>
  </si>
  <si>
    <t>Výroba a montáž atypických kovovových doplňků staveb hmotnosti přes 20 do 50 kg</t>
  </si>
  <si>
    <t>kg</t>
  </si>
  <si>
    <t>800-767</t>
  </si>
  <si>
    <t xml:space="preserve">ocelové podpory lešení : </t>
  </si>
  <si>
    <t>IPE 160 : (1,7+(1,677+1,998)/2+1,385)*2*15,8*4</t>
  </si>
  <si>
    <t>plech tl. 12 mm : (0,35*1,195+0,6*0,35)*94,2*4</t>
  </si>
  <si>
    <t>998767101R00</t>
  </si>
  <si>
    <t>Přesun hmot pro kovové stavební doplňk. konstrukce v objektech výšky do 6 m</t>
  </si>
  <si>
    <t>t</t>
  </si>
  <si>
    <t>Přesun hmot</t>
  </si>
  <si>
    <t>POL7_</t>
  </si>
  <si>
    <t>50 m vodorovně</t>
  </si>
  <si>
    <t>13383430R</t>
  </si>
  <si>
    <t>Tyč ocelová válcovaná za tepla průřez: IPE; značka: S235JR (1.0038); h = 160 mm; b = 82 mm; s = 5,0 mm; t = 7,4 mm</t>
  </si>
  <si>
    <t>SPCM</t>
  </si>
  <si>
    <t>Specifikace</t>
  </si>
  <si>
    <t>POL3_</t>
  </si>
  <si>
    <t xml:space="preserve">15,8 kg/m : </t>
  </si>
  <si>
    <t>ocelové podpory lešení : (1,7+(1,677+1,998)/2+1,385)*2*15,8*1,1/1000*4</t>
  </si>
  <si>
    <t>13611232R</t>
  </si>
  <si>
    <t>Výrobek plochý ocelový válcovaný za tepla - plech; hladký; tl = 12,00 mm</t>
  </si>
  <si>
    <t xml:space="preserve">94,2 kg/m2 : </t>
  </si>
  <si>
    <t>ocelové podpory lešení : (0,35*1,195+0,6*0,35)*94,2*1,1/1000*4</t>
  </si>
  <si>
    <t>944945192R00</t>
  </si>
  <si>
    <t>Montáž záchytné stříšky příplatek k ceně za každý další i započatý měsíc použití záchytné stříšky  šířky do 2 m</t>
  </si>
  <si>
    <t>Odkaz na mn. položky pořadí 23 : 40,00000*2</t>
  </si>
  <si>
    <t>944945812R00</t>
  </si>
  <si>
    <t>Demontáž záchytné stříšky šířky do 2 m</t>
  </si>
  <si>
    <t>zřizované současně s lehkým nebo těžkým lešením,</t>
  </si>
  <si>
    <t>Odkaz na mn. položky pořadí 23 : 40,00000</t>
  </si>
  <si>
    <t>975053141R00</t>
  </si>
  <si>
    <t>Víceřadové podchycení stropů pro osazení nosníků do výšky podchycení 3,5 m  při zatížení hmotnosti přes 800 do 1500 kg/m2</t>
  </si>
  <si>
    <t>801-3</t>
  </si>
  <si>
    <t>Předpoklad - 2 řady podchycení stropů pod lešením : 40,00*4</t>
  </si>
  <si>
    <t>978015291R00</t>
  </si>
  <si>
    <t>Otlučení omítek vápenných nebo vápenocementových vnějších s vyškrabáním spár, s očištěním zdiva  1. až 4. stupni složitosti, v rozsahu do 100 %</t>
  </si>
  <si>
    <t>999281111R00</t>
  </si>
  <si>
    <t xml:space="preserve">Přesun hmot pro opravy a údržbu objektů pro opravy a údržbu dosavadních objektů včetně vnějších plášťů  výšky do 25 m,  </t>
  </si>
  <si>
    <t>oborů 801, 803, 811 a 812</t>
  </si>
  <si>
    <t>762088116R0X</t>
  </si>
  <si>
    <t>Zakrývání provizorní plachtou 15x20m,vč.odstranění - 10x snímání a zakrývání vč. odpisu plachty</t>
  </si>
  <si>
    <t>762811210RT3</t>
  </si>
  <si>
    <t>Záklop stropů s dodávkou materiálu  z hrubých prken, tloušťky 24 mm, vrchního na sraz, spáry zakryty lepenkovými pásy nebo lištami</t>
  </si>
  <si>
    <t>800-762</t>
  </si>
  <si>
    <t>Plocha pod lešením-zachycení sutí při otloukání : (7,5+23+10,3)*2,5</t>
  </si>
  <si>
    <t xml:space="preserve">Pracovní komunikační koridor : </t>
  </si>
  <si>
    <t>lešení-lávka mezi nádvořím a fasádou : 9*2</t>
  </si>
  <si>
    <t>762341811R00</t>
  </si>
  <si>
    <t>Demontáž bednění a laťování bednění střech rovných, obloukových, o sklonu do 60 stupňů včetně všech nadstřešních konstrukcí z prken hrubých</t>
  </si>
  <si>
    <t>Odkaz na mn. položky pořadí 37 : 138,00000</t>
  </si>
  <si>
    <t>762341210RT2</t>
  </si>
  <si>
    <t>Montáž bednění střech rovných o sklonu do 60° z prken hrubých na sraz tloušťky do 32 mm včetně vyřezání otvorů , včetně dodávky prken tloušťky 24 mm</t>
  </si>
  <si>
    <t xml:space="preserve">zabednění částí střech po demontáži krytiny pro lešení : </t>
  </si>
  <si>
    <t>Pro montáž lešení na strop sousedního objektu : 40,00*3,00</t>
  </si>
  <si>
    <t>762811811R00</t>
  </si>
  <si>
    <t>Demontáž záklopů stropů vrchních, zapuštěných z hrubých prken tloušťky do 32 mm</t>
  </si>
  <si>
    <t>Odkaz na mn. položky pořadí 35 : 120,00000</t>
  </si>
  <si>
    <t>762822120R00</t>
  </si>
  <si>
    <t>Stropnice montáž  z hraněného a polohraněného řeziva s trámovými výměnami, průřezové plochy přes 144 do 288 cm2</t>
  </si>
  <si>
    <t xml:space="preserve">Vyztužení stropu sousedního objektu pro montáž lešení : </t>
  </si>
  <si>
    <t>Předpoklad - trám 160x160 mm : 38*2</t>
  </si>
  <si>
    <t>762822820R00</t>
  </si>
  <si>
    <t>Demontáž stropnic z řeziva průřezové plochy přes 144 do 288 cm2</t>
  </si>
  <si>
    <t>Odkaz na mn. položky pořadí 39 : 76,00000</t>
  </si>
  <si>
    <t>762895000R00</t>
  </si>
  <si>
    <t>Spojovací a ochranné prostředky hřebíky, svory, impregnace</t>
  </si>
  <si>
    <t>Odkaz na mn. položky pořadí 35 : 120,00000*0,024</t>
  </si>
  <si>
    <t>Odkaz na mn. položky pořadí 39 : 76,00000*0,0256</t>
  </si>
  <si>
    <t>60515248R</t>
  </si>
  <si>
    <t>Hranol dřevina: SM</t>
  </si>
  <si>
    <t>Odkaz na mn. položky pořadí 39 : 76,00000*0,02816</t>
  </si>
  <si>
    <t>998762203R00</t>
  </si>
  <si>
    <t>Přesun hmot pro konstrukce tesařské v objektech výšky do 24 m</t>
  </si>
  <si>
    <t>764813133R00</t>
  </si>
  <si>
    <t>Lemování zdí, z lakovaného pozinkovaného plechu, rš 330 mm, dodávka a montáž</t>
  </si>
  <si>
    <t>800-764</t>
  </si>
  <si>
    <t>oplechování horní hrany omítané stěny a pultové střechy ZUŠ : 5+31,2+4,9</t>
  </si>
  <si>
    <t>764813140R00</t>
  </si>
  <si>
    <t>Lemování na střechách s tvrdou krytinou včetně rohů a ukončení před požární zdí, z lakovaného pozinkovaného plechu, rš 400 mm, dodávka a montáž</t>
  </si>
  <si>
    <t>oplechování spodní hrany omítané stěny : 6+1,5+23,2+10,3+1,54</t>
  </si>
  <si>
    <t>764331831R00</t>
  </si>
  <si>
    <t>Demontáž lemování zdí  na střechách s tvrdou krytinou, rš 250 a 330 mm, sklonu přes 30 do 45°</t>
  </si>
  <si>
    <t>Odkaz na mn. položky pořadí 44 : 41,10000</t>
  </si>
  <si>
    <t>76481383Rpol</t>
  </si>
  <si>
    <t>Oplechování z lak.Pz, komínů na hl. krytině, v ploše</t>
  </si>
  <si>
    <t>spodní část přistavěných komínů : 0,47*3*0,4*2</t>
  </si>
  <si>
    <t>0,425*0,4</t>
  </si>
  <si>
    <t>(0,47*2+0,94)*0,4</t>
  </si>
  <si>
    <t>(0,47*2+1,62)*0,4</t>
  </si>
  <si>
    <t>998764203R00</t>
  </si>
  <si>
    <t>Přesun hmot pro konstrukce klempířské v objektech výšky do 24 m</t>
  </si>
  <si>
    <t>765311813R00</t>
  </si>
  <si>
    <t>Demontáž pálené krytiny z tašek bobrovek, na sucho, k dalšímu použití</t>
  </si>
  <si>
    <t>800-765</t>
  </si>
  <si>
    <t>765319121R00</t>
  </si>
  <si>
    <t xml:space="preserve">Krytina pálená střech složitých z bobrovek,  ,  ,  </t>
  </si>
  <si>
    <t>Po demontáži lešení : 40,00*3,00</t>
  </si>
  <si>
    <t>59660011R</t>
  </si>
  <si>
    <t>taška základní; pálená hlína; bobrovka kulatý řez; l = 380,0 mm; š = 180 mm</t>
  </si>
  <si>
    <t xml:space="preserve">náhrada části poškozených tašek : </t>
  </si>
  <si>
    <t xml:space="preserve">50% z 32 ks/m2 je 16 ks/m2 : </t>
  </si>
  <si>
    <t>Odkaz na mn. položky pořadí 49 : 138,00000*16</t>
  </si>
  <si>
    <t>998765101R00</t>
  </si>
  <si>
    <t>Přesun hmot pro krytiny tvrdé v objektech výšky do 6 m</t>
  </si>
  <si>
    <t>979082111R00</t>
  </si>
  <si>
    <t>Vnitrostaveništní doprava suti a vybouraných hmot do 10 m</t>
  </si>
  <si>
    <t>Přesun suti</t>
  </si>
  <si>
    <t>POL8_</t>
  </si>
  <si>
    <t>Včetně případného složení na staveništní deponii.</t>
  </si>
  <si>
    <t>979082121R00</t>
  </si>
  <si>
    <t>Vnitrostaveništní doprava suti a vybouraných hmot příplatek k ceně za každých dalších 5 m</t>
  </si>
  <si>
    <t>POL8_1</t>
  </si>
  <si>
    <t>979011211RVL</t>
  </si>
  <si>
    <t>Svislá doprava suti za celý bytový dům, bez rozlišení výšky objektu</t>
  </si>
  <si>
    <t>Položka zahrnuje svislý přesun sutí za celou stavbu bez rozlišení výšky přesunu jako vážený průměr ceny zahrnující veškeré sutě.</t>
  </si>
  <si>
    <t>979081111RVL</t>
  </si>
  <si>
    <t>Odvoz suti a vybour. hmot na skládku</t>
  </si>
  <si>
    <t>Včetně naložení na dopravní prostředek a složení na skládku, bez poplatku za skládku.</t>
  </si>
  <si>
    <t>Položka zahrnuje vodorovnou dopravu do všech vzdáleností na skládky dle volby zhotovitele.</t>
  </si>
  <si>
    <t>979999999RVL</t>
  </si>
  <si>
    <t>Poplatek za skladku - veškerý odpad bez rozlišení druhu</t>
  </si>
  <si>
    <t>Jednotková cena zahrnuje vážený průměr nákladů na likvidaci jednotlivých druhů odpadů.</t>
  </si>
  <si>
    <t>005121 R</t>
  </si>
  <si>
    <t>Zařízení staveniště</t>
  </si>
  <si>
    <t>Soubor</t>
  </si>
  <si>
    <t>VRN</t>
  </si>
  <si>
    <t>POL99_1</t>
  </si>
  <si>
    <t>005123010RX</t>
  </si>
  <si>
    <t>Ztížené podmínky provádění</t>
  </si>
  <si>
    <t>Položka zahrnuje náklady na ztížené zásobování přes nádvoří sousedního objektu, po věži zřízené z lešení a po lávce z lešení zřízené nad střechou sousedního objektu. Jedná se o zvýšený podíl ruční práce při vnitrostaveništní dopravě.</t>
  </si>
  <si>
    <t>ON1</t>
  </si>
  <si>
    <t>Statické posudky - podchycení stropů a krovů zatížených lešením, vynesení lešení nad střechou</t>
  </si>
  <si>
    <t>POL99_8</t>
  </si>
  <si>
    <t>ON3</t>
  </si>
  <si>
    <t>Demontáž TV antény, zpětná montáž</t>
  </si>
  <si>
    <t>ks</t>
  </si>
  <si>
    <t>ON2</t>
  </si>
  <si>
    <t>Výrobní dokumentace lešení</t>
  </si>
  <si>
    <t>soubor</t>
  </si>
  <si>
    <t>POL99_0</t>
  </si>
  <si>
    <t>005122 R</t>
  </si>
  <si>
    <t>Provozní vlivy</t>
  </si>
  <si>
    <t>V položce jsou obsaženy náklady plynoucí z nepřerušeného provozu sousedních objektů, zejména jde o přístup přes nádvoří a střechu sousedního objektu. Zhotovitel může být částečně omezován těmito vlivy, které mohou ovlivňovat plynulost prováděných prací.</t>
  </si>
  <si>
    <t>005211040R</t>
  </si>
  <si>
    <t xml:space="preserve">Užívání veřejných ploch a prostranství  </t>
  </si>
  <si>
    <t>POL99_2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</si>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</sst>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E7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4579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SUMIF(F53:F65,A16,I53:I65)+SUMIF(F53:F65,"PSU",I53:I65)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SUMIF(F53:F65,A17,I53:I65)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SUMIF(F53:F65,A18,I53:I65)</f>
        <v>0</v>
      </c>
      <c r="J18" s="85"/>
    </row>
    <row r="19" spans="1:10" ht="23.25" customHeight="1" x14ac:dyDescent="0.2">
      <c r="A19" s="196" t="s">
        <v>86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SUMIF(F53:F65,A19,I53:I65)</f>
        <v>0</v>
      </c>
      <c r="J19" s="85"/>
    </row>
    <row r="20" spans="1:10" ht="23.25" customHeight="1" x14ac:dyDescent="0.2">
      <c r="A20" s="196" t="s">
        <v>87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SUMIF(F53:F65,A20,I53:I65)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'01 D1 Pol'!AE187</f>
        <v>0</v>
      </c>
      <c r="G39" s="149">
        <f>'01 D1 Pol'!AF187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'01 D1 Pol'!AE187</f>
        <v>0</v>
      </c>
      <c r="G41" s="155">
        <f>'01 D1 Pol'!AF187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'01 D1 Pol'!AE187</f>
        <v>0</v>
      </c>
      <c r="G42" s="150">
        <f>'01 D1 Pol'!AF187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24</v>
      </c>
      <c r="G53" s="193"/>
      <c r="H53" s="193"/>
      <c r="I53" s="193">
        <f>'01 D1 Pol'!G8</f>
        <v>0</v>
      </c>
      <c r="J53" s="189" t="str">
        <f>IF(I66=0,"",I53/I66*100)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24</v>
      </c>
      <c r="G54" s="193"/>
      <c r="H54" s="193"/>
      <c r="I54" s="193">
        <f>'01 D1 Pol'!G20</f>
        <v>0</v>
      </c>
      <c r="J54" s="189" t="str">
        <f>IF(I66=0,"",I54/I66*100)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24</v>
      </c>
      <c r="G55" s="193"/>
      <c r="H55" s="193"/>
      <c r="I55" s="193">
        <f>'01 D1 Pol'!G34+'01 D1 Pol'!G95</f>
        <v>0</v>
      </c>
      <c r="J55" s="189" t="str">
        <f>IF(I66=0,"",I55/I66*100)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24</v>
      </c>
      <c r="G56" s="193"/>
      <c r="H56" s="193"/>
      <c r="I56" s="193">
        <f>'01 D1 Pol'!G79</f>
        <v>0</v>
      </c>
      <c r="J56" s="189" t="str">
        <f>IF(I66=0,"",I56/I66*100)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24</v>
      </c>
      <c r="G57" s="193"/>
      <c r="H57" s="193"/>
      <c r="I57" s="193">
        <f>'01 D1 Pol'!G101</f>
        <v>0</v>
      </c>
      <c r="J57" s="189" t="str">
        <f>IF(I66=0,"",I57/I66*100)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24</v>
      </c>
      <c r="G58" s="193"/>
      <c r="H58" s="193"/>
      <c r="I58" s="193">
        <f>'01 D1 Pol'!G106</f>
        <v>0</v>
      </c>
      <c r="J58" s="189" t="str">
        <f>IF(I66=0,"",I58/I66*100)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2" t="s">
        <v>25</v>
      </c>
      <c r="G59" s="193"/>
      <c r="H59" s="193"/>
      <c r="I59" s="193">
        <f>'01 D1 Pol'!G109</f>
        <v>0</v>
      </c>
      <c r="J59" s="189" t="str">
        <f>IF(I66=0,"",I59/I66*100)</f>
        <v/>
      </c>
    </row>
    <row r="60" spans="1:10" ht="36.75" customHeight="1" x14ac:dyDescent="0.2">
      <c r="A60" s="178"/>
      <c r="B60" s="183" t="s">
        <v>77</v>
      </c>
      <c r="C60" s="184" t="s">
        <v>78</v>
      </c>
      <c r="D60" s="185"/>
      <c r="E60" s="185"/>
      <c r="F60" s="192" t="s">
        <v>25</v>
      </c>
      <c r="G60" s="193"/>
      <c r="H60" s="193"/>
      <c r="I60" s="193">
        <f>'01 D1 Pol'!G135</f>
        <v>0</v>
      </c>
      <c r="J60" s="189" t="str">
        <f>IF(I66=0,"",I60/I66*100)</f>
        <v/>
      </c>
    </row>
    <row r="61" spans="1:10" ht="36.75" customHeight="1" x14ac:dyDescent="0.2">
      <c r="A61" s="178"/>
      <c r="B61" s="183" t="s">
        <v>79</v>
      </c>
      <c r="C61" s="184" t="s">
        <v>80</v>
      </c>
      <c r="D61" s="185"/>
      <c r="E61" s="185"/>
      <c r="F61" s="192" t="s">
        <v>25</v>
      </c>
      <c r="G61" s="193"/>
      <c r="H61" s="193"/>
      <c r="I61" s="193">
        <f>'01 D1 Pol'!G149</f>
        <v>0</v>
      </c>
      <c r="J61" s="189" t="str">
        <f>IF(I66=0,"",I61/I66*100)</f>
        <v/>
      </c>
    </row>
    <row r="62" spans="1:10" ht="36.75" customHeight="1" x14ac:dyDescent="0.2">
      <c r="A62" s="178"/>
      <c r="B62" s="183" t="s">
        <v>81</v>
      </c>
      <c r="C62" s="184" t="s">
        <v>82</v>
      </c>
      <c r="D62" s="185"/>
      <c r="E62" s="185"/>
      <c r="F62" s="192" t="s">
        <v>25</v>
      </c>
      <c r="G62" s="193"/>
      <c r="H62" s="193"/>
      <c r="I62" s="193">
        <f>'01 D1 Pol'!G82</f>
        <v>0</v>
      </c>
      <c r="J62" s="189" t="str">
        <f>IF(I66=0,"",I62/I66*100)</f>
        <v/>
      </c>
    </row>
    <row r="63" spans="1:10" ht="36.75" customHeight="1" x14ac:dyDescent="0.2">
      <c r="A63" s="178"/>
      <c r="B63" s="183" t="s">
        <v>83</v>
      </c>
      <c r="C63" s="184" t="s">
        <v>84</v>
      </c>
      <c r="D63" s="185"/>
      <c r="E63" s="185"/>
      <c r="F63" s="192" t="s">
        <v>85</v>
      </c>
      <c r="G63" s="193"/>
      <c r="H63" s="193"/>
      <c r="I63" s="193">
        <f>'01 D1 Pol'!G162</f>
        <v>0</v>
      </c>
      <c r="J63" s="189" t="str">
        <f>IF(I66=0,"",I63/I66*100)</f>
        <v/>
      </c>
    </row>
    <row r="64" spans="1:10" ht="36.75" customHeight="1" x14ac:dyDescent="0.2">
      <c r="A64" s="178"/>
      <c r="B64" s="183" t="s">
        <v>86</v>
      </c>
      <c r="C64" s="184" t="s">
        <v>27</v>
      </c>
      <c r="D64" s="185"/>
      <c r="E64" s="185"/>
      <c r="F64" s="192" t="s">
        <v>86</v>
      </c>
      <c r="G64" s="193"/>
      <c r="H64" s="193"/>
      <c r="I64" s="193">
        <f>'01 D1 Pol'!G173+'01 D1 Pol'!G181</f>
        <v>0</v>
      </c>
      <c r="J64" s="189" t="str">
        <f>IF(I66=0,"",I64/I66*100)</f>
        <v/>
      </c>
    </row>
    <row r="65" spans="1:10" ht="36.75" customHeight="1" x14ac:dyDescent="0.2">
      <c r="A65" s="178"/>
      <c r="B65" s="183" t="s">
        <v>87</v>
      </c>
      <c r="C65" s="184" t="s">
        <v>28</v>
      </c>
      <c r="D65" s="185"/>
      <c r="E65" s="185"/>
      <c r="F65" s="192" t="s">
        <v>87</v>
      </c>
      <c r="G65" s="193"/>
      <c r="H65" s="193"/>
      <c r="I65" s="193">
        <f>'01 D1 Pol'!G177+'01 D1 Pol'!G184</f>
        <v>0</v>
      </c>
      <c r="J65" s="189" t="str">
        <f>IF(I66=0,"",I65/I66*100)</f>
        <v/>
      </c>
    </row>
    <row r="66" spans="1:10" ht="25.5" customHeight="1" x14ac:dyDescent="0.2">
      <c r="A66" s="179"/>
      <c r="B66" s="186" t="s">
        <v>1</v>
      </c>
      <c r="C66" s="187"/>
      <c r="D66" s="188"/>
      <c r="E66" s="188"/>
      <c r="F66" s="194"/>
      <c r="G66" s="195"/>
      <c r="H66" s="195"/>
      <c r="I66" s="195">
        <f>SUM(I53:I65)</f>
        <v>0</v>
      </c>
      <c r="J66" s="190">
        <f>SUM(J53:J65)</f>
        <v>0</v>
      </c>
    </row>
    <row r="67" spans="1:10" x14ac:dyDescent="0.2">
      <c r="F67" s="135"/>
      <c r="G67" s="135"/>
      <c r="H67" s="135"/>
      <c r="I67" s="135"/>
      <c r="J67" s="191"/>
    </row>
    <row r="68" spans="1:10" x14ac:dyDescent="0.2">
      <c r="F68" s="135"/>
      <c r="G68" s="135"/>
      <c r="H68" s="135"/>
      <c r="I68" s="135"/>
      <c r="J68" s="191"/>
    </row>
    <row r="69" spans="1:10" x14ac:dyDescent="0.2">
      <c r="F69" s="135"/>
      <c r="G69" s="135"/>
      <c r="H69" s="135"/>
      <c r="I69" s="135"/>
      <c r="J69" s="191"/>
    </row>
  </sheetData>
  <sheetProtection password="DE7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DE7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88</v>
      </c>
      <c r="B1" s="197"/>
      <c r="C1" s="197"/>
      <c r="D1" s="197"/>
      <c r="E1" s="197"/>
      <c r="F1" s="197"/>
      <c r="G1" s="197"/>
      <c r="AG1" t="s">
        <v>89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90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90</v>
      </c>
      <c r="AG3" t="s">
        <v>91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92</v>
      </c>
    </row>
    <row r="5" spans="1:60" x14ac:dyDescent="0.2">
      <c r="D5" s="10"/>
    </row>
    <row r="6" spans="1:60" ht="38.25" x14ac:dyDescent="0.2">
      <c r="A6" s="208" t="s">
        <v>93</v>
      </c>
      <c r="B6" s="210" t="s">
        <v>94</v>
      </c>
      <c r="C6" s="210" t="s">
        <v>95</v>
      </c>
      <c r="D6" s="209" t="s">
        <v>96</v>
      </c>
      <c r="E6" s="208" t="s">
        <v>97</v>
      </c>
      <c r="F6" s="207" t="s">
        <v>98</v>
      </c>
      <c r="G6" s="208" t="s">
        <v>29</v>
      </c>
      <c r="H6" s="211" t="s">
        <v>30</v>
      </c>
      <c r="I6" s="211" t="s">
        <v>99</v>
      </c>
      <c r="J6" s="211" t="s">
        <v>31</v>
      </c>
      <c r="K6" s="211" t="s">
        <v>100</v>
      </c>
      <c r="L6" s="211" t="s">
        <v>101</v>
      </c>
      <c r="M6" s="211" t="s">
        <v>102</v>
      </c>
      <c r="N6" s="211" t="s">
        <v>103</v>
      </c>
      <c r="O6" s="211" t="s">
        <v>104</v>
      </c>
      <c r="P6" s="211" t="s">
        <v>105</v>
      </c>
      <c r="Q6" s="211" t="s">
        <v>106</v>
      </c>
      <c r="R6" s="211" t="s">
        <v>107</v>
      </c>
      <c r="S6" s="211" t="s">
        <v>108</v>
      </c>
      <c r="T6" s="211" t="s">
        <v>109</v>
      </c>
      <c r="U6" s="211" t="s">
        <v>110</v>
      </c>
      <c r="V6" s="211" t="s">
        <v>111</v>
      </c>
      <c r="W6" s="211" t="s">
        <v>112</v>
      </c>
      <c r="X6" s="211" t="s">
        <v>113</v>
      </c>
      <c r="Y6" s="211" t="s">
        <v>114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0" t="s">
        <v>115</v>
      </c>
      <c r="B8" s="231" t="s">
        <v>63</v>
      </c>
      <c r="C8" s="257" t="s">
        <v>64</v>
      </c>
      <c r="D8" s="232"/>
      <c r="E8" s="233"/>
      <c r="F8" s="234"/>
      <c r="G8" s="234">
        <f>SUMIF(AG9:AG19,"&lt;&gt;NOR",G9:G19)</f>
        <v>0</v>
      </c>
      <c r="H8" s="234"/>
      <c r="I8" s="234">
        <f>SUM(I9:I19)</f>
        <v>0</v>
      </c>
      <c r="J8" s="234"/>
      <c r="K8" s="234">
        <f>SUM(K9:K19)</f>
        <v>0</v>
      </c>
      <c r="L8" s="234"/>
      <c r="M8" s="234">
        <f>SUM(M9:M19)</f>
        <v>0</v>
      </c>
      <c r="N8" s="233"/>
      <c r="O8" s="233">
        <f>SUM(O9:O19)</f>
        <v>0.74</v>
      </c>
      <c r="P8" s="233"/>
      <c r="Q8" s="233">
        <f>SUM(Q9:Q19)</f>
        <v>0</v>
      </c>
      <c r="R8" s="234"/>
      <c r="S8" s="234"/>
      <c r="T8" s="235"/>
      <c r="U8" s="229"/>
      <c r="V8" s="229">
        <f>SUM(V9:V19)</f>
        <v>252.61999999999998</v>
      </c>
      <c r="W8" s="229"/>
      <c r="X8" s="229"/>
      <c r="Y8" s="229"/>
      <c r="AG8" t="s">
        <v>116</v>
      </c>
    </row>
    <row r="9" spans="1:60" ht="22.5" outlineLevel="1" x14ac:dyDescent="0.2">
      <c r="A9" s="237">
        <v>1</v>
      </c>
      <c r="B9" s="238" t="s">
        <v>117</v>
      </c>
      <c r="C9" s="258" t="s">
        <v>118</v>
      </c>
      <c r="D9" s="239" t="s">
        <v>119</v>
      </c>
      <c r="E9" s="240">
        <v>2.52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0.23336000000000001</v>
      </c>
      <c r="O9" s="240">
        <f>ROUND(E9*N9,2)</f>
        <v>0.59</v>
      </c>
      <c r="P9" s="240">
        <v>0</v>
      </c>
      <c r="Q9" s="240">
        <f>ROUND(E9*P9,2)</f>
        <v>0</v>
      </c>
      <c r="R9" s="242" t="s">
        <v>120</v>
      </c>
      <c r="S9" s="242" t="s">
        <v>121</v>
      </c>
      <c r="T9" s="243" t="s">
        <v>121</v>
      </c>
      <c r="U9" s="223">
        <v>3.1680000000000001</v>
      </c>
      <c r="V9" s="223">
        <f>ROUND(E9*U9,2)</f>
        <v>7.98</v>
      </c>
      <c r="W9" s="223"/>
      <c r="X9" s="223" t="s">
        <v>122</v>
      </c>
      <c r="Y9" s="223" t="s">
        <v>123</v>
      </c>
      <c r="Z9" s="212"/>
      <c r="AA9" s="212"/>
      <c r="AB9" s="212"/>
      <c r="AC9" s="212"/>
      <c r="AD9" s="212"/>
      <c r="AE9" s="212"/>
      <c r="AF9" s="212"/>
      <c r="AG9" s="212" t="s">
        <v>124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2" x14ac:dyDescent="0.2">
      <c r="A10" s="219"/>
      <c r="B10" s="220"/>
      <c r="C10" s="259" t="s">
        <v>125</v>
      </c>
      <c r="D10" s="245"/>
      <c r="E10" s="245"/>
      <c r="F10" s="245"/>
      <c r="G10" s="245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126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4" t="str">
        <f>C10</f>
        <v>C 12/15 až C 16/20 s případnou konstrukční obvodovou výztuží včetně bednění, s potěrem nebo s povrchem vyhlazeným ve spádu k okrajům,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60" t="s">
        <v>127</v>
      </c>
      <c r="D11" s="225"/>
      <c r="E11" s="226">
        <v>1.44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128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60" t="s">
        <v>129</v>
      </c>
      <c r="D12" s="225"/>
      <c r="E12" s="226">
        <v>1.08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128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37">
        <v>2</v>
      </c>
      <c r="B13" s="238" t="s">
        <v>130</v>
      </c>
      <c r="C13" s="258" t="s">
        <v>131</v>
      </c>
      <c r="D13" s="239" t="s">
        <v>132</v>
      </c>
      <c r="E13" s="240">
        <v>84.533330000000007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0">
        <v>1.74E-3</v>
      </c>
      <c r="O13" s="240">
        <f>ROUND(E13*N13,2)</f>
        <v>0.15</v>
      </c>
      <c r="P13" s="240">
        <v>0</v>
      </c>
      <c r="Q13" s="240">
        <f>ROUND(E13*P13,2)</f>
        <v>0</v>
      </c>
      <c r="R13" s="242" t="s">
        <v>133</v>
      </c>
      <c r="S13" s="242" t="s">
        <v>121</v>
      </c>
      <c r="T13" s="243" t="s">
        <v>121</v>
      </c>
      <c r="U13" s="223">
        <v>2.8940000000000001</v>
      </c>
      <c r="V13" s="223">
        <f>ROUND(E13*U13,2)</f>
        <v>244.64</v>
      </c>
      <c r="W13" s="223"/>
      <c r="X13" s="223" t="s">
        <v>122</v>
      </c>
      <c r="Y13" s="223" t="s">
        <v>123</v>
      </c>
      <c r="Z13" s="212"/>
      <c r="AA13" s="212"/>
      <c r="AB13" s="212"/>
      <c r="AC13" s="212"/>
      <c r="AD13" s="212"/>
      <c r="AE13" s="212"/>
      <c r="AF13" s="212"/>
      <c r="AG13" s="212" t="s">
        <v>124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2" x14ac:dyDescent="0.2">
      <c r="A14" s="219"/>
      <c r="B14" s="220"/>
      <c r="C14" s="259" t="s">
        <v>134</v>
      </c>
      <c r="D14" s="245"/>
      <c r="E14" s="245"/>
      <c r="F14" s="245"/>
      <c r="G14" s="245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2"/>
      <c r="AA14" s="212"/>
      <c r="AB14" s="212"/>
      <c r="AC14" s="212"/>
      <c r="AD14" s="212"/>
      <c r="AE14" s="212"/>
      <c r="AF14" s="212"/>
      <c r="AG14" s="212" t="s">
        <v>126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44" t="str">
        <f>C14</f>
        <v>frézování drážek v cihelném zdivu, zbavení drážky hrubších nečistot a prachových částí, vypláchnutí drážky vodou, vlepení výztuže a aplikace malty nebo tmelu,</v>
      </c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60" t="s">
        <v>135</v>
      </c>
      <c r="D15" s="225"/>
      <c r="E15" s="226"/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128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61" t="s">
        <v>136</v>
      </c>
      <c r="D16" s="227"/>
      <c r="E16" s="228"/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128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62" t="s">
        <v>137</v>
      </c>
      <c r="D17" s="227"/>
      <c r="E17" s="228">
        <v>25.36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2"/>
      <c r="AA17" s="212"/>
      <c r="AB17" s="212"/>
      <c r="AC17" s="212"/>
      <c r="AD17" s="212"/>
      <c r="AE17" s="212"/>
      <c r="AF17" s="212"/>
      <c r="AG17" s="212" t="s">
        <v>128</v>
      </c>
      <c r="AH17" s="212">
        <v>2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19"/>
      <c r="B18" s="220"/>
      <c r="C18" s="261" t="s">
        <v>138</v>
      </c>
      <c r="D18" s="227"/>
      <c r="E18" s="228"/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2"/>
      <c r="AA18" s="212"/>
      <c r="AB18" s="212"/>
      <c r="AC18" s="212"/>
      <c r="AD18" s="212"/>
      <c r="AE18" s="212"/>
      <c r="AF18" s="212"/>
      <c r="AG18" s="212" t="s">
        <v>128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19"/>
      <c r="B19" s="220"/>
      <c r="C19" s="260" t="s">
        <v>139</v>
      </c>
      <c r="D19" s="225"/>
      <c r="E19" s="226">
        <v>84.533330000000007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128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30" t="s">
        <v>115</v>
      </c>
      <c r="B20" s="231" t="s">
        <v>65</v>
      </c>
      <c r="C20" s="257" t="s">
        <v>66</v>
      </c>
      <c r="D20" s="232"/>
      <c r="E20" s="233"/>
      <c r="F20" s="234"/>
      <c r="G20" s="234">
        <f>SUMIF(AG21:AG33,"&lt;&gt;NOR",G21:G33)</f>
        <v>0</v>
      </c>
      <c r="H20" s="234"/>
      <c r="I20" s="234">
        <f>SUM(I21:I33)</f>
        <v>0</v>
      </c>
      <c r="J20" s="234"/>
      <c r="K20" s="234">
        <f>SUM(K21:K33)</f>
        <v>0</v>
      </c>
      <c r="L20" s="234"/>
      <c r="M20" s="234">
        <f>SUM(M21:M33)</f>
        <v>0</v>
      </c>
      <c r="N20" s="233"/>
      <c r="O20" s="233">
        <f>SUM(O21:O33)</f>
        <v>12.93</v>
      </c>
      <c r="P20" s="233"/>
      <c r="Q20" s="233">
        <f>SUM(Q21:Q33)</f>
        <v>0</v>
      </c>
      <c r="R20" s="234"/>
      <c r="S20" s="234"/>
      <c r="T20" s="235"/>
      <c r="U20" s="229"/>
      <c r="V20" s="229">
        <f>SUM(V21:V33)</f>
        <v>415.63</v>
      </c>
      <c r="W20" s="229"/>
      <c r="X20" s="229"/>
      <c r="Y20" s="229"/>
      <c r="AG20" t="s">
        <v>116</v>
      </c>
    </row>
    <row r="21" spans="1:60" outlineLevel="1" x14ac:dyDescent="0.2">
      <c r="A21" s="237">
        <v>3</v>
      </c>
      <c r="B21" s="238" t="s">
        <v>140</v>
      </c>
      <c r="C21" s="258" t="s">
        <v>141</v>
      </c>
      <c r="D21" s="239" t="s">
        <v>119</v>
      </c>
      <c r="E21" s="240">
        <v>263.06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0">
        <v>4.8169999999999998E-2</v>
      </c>
      <c r="O21" s="240">
        <f>ROUND(E21*N21,2)</f>
        <v>12.67</v>
      </c>
      <c r="P21" s="240">
        <v>0</v>
      </c>
      <c r="Q21" s="240">
        <f>ROUND(E21*P21,2)</f>
        <v>0</v>
      </c>
      <c r="R21" s="242" t="s">
        <v>120</v>
      </c>
      <c r="S21" s="242" t="s">
        <v>121</v>
      </c>
      <c r="T21" s="243" t="s">
        <v>121</v>
      </c>
      <c r="U21" s="223">
        <v>0.74</v>
      </c>
      <c r="V21" s="223">
        <f>ROUND(E21*U21,2)</f>
        <v>194.66</v>
      </c>
      <c r="W21" s="223"/>
      <c r="X21" s="223" t="s">
        <v>122</v>
      </c>
      <c r="Y21" s="223" t="s">
        <v>123</v>
      </c>
      <c r="Z21" s="212"/>
      <c r="AA21" s="212"/>
      <c r="AB21" s="212"/>
      <c r="AC21" s="212"/>
      <c r="AD21" s="212"/>
      <c r="AE21" s="212"/>
      <c r="AF21" s="212"/>
      <c r="AG21" s="212" t="s">
        <v>124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63" t="s">
        <v>142</v>
      </c>
      <c r="D22" s="246"/>
      <c r="E22" s="246"/>
      <c r="F22" s="246"/>
      <c r="G22" s="246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2"/>
      <c r="AA22" s="212"/>
      <c r="AB22" s="212"/>
      <c r="AC22" s="212"/>
      <c r="AD22" s="212"/>
      <c r="AE22" s="212"/>
      <c r="AF22" s="212"/>
      <c r="AG22" s="212" t="s">
        <v>143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60" t="s">
        <v>144</v>
      </c>
      <c r="D23" s="225"/>
      <c r="E23" s="226">
        <v>232.31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2"/>
      <c r="AA23" s="212"/>
      <c r="AB23" s="212"/>
      <c r="AC23" s="212"/>
      <c r="AD23" s="212"/>
      <c r="AE23" s="212"/>
      <c r="AF23" s="212"/>
      <c r="AG23" s="212" t="s">
        <v>128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60" t="s">
        <v>145</v>
      </c>
      <c r="D24" s="225"/>
      <c r="E24" s="226">
        <v>30.75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128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7">
        <v>4</v>
      </c>
      <c r="B25" s="238" t="s">
        <v>146</v>
      </c>
      <c r="C25" s="258" t="s">
        <v>147</v>
      </c>
      <c r="D25" s="239" t="s">
        <v>119</v>
      </c>
      <c r="E25" s="240">
        <v>263.06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0">
        <v>2.9999999999999997E-4</v>
      </c>
      <c r="O25" s="240">
        <f>ROUND(E25*N25,2)</f>
        <v>0.08</v>
      </c>
      <c r="P25" s="240">
        <v>0</v>
      </c>
      <c r="Q25" s="240">
        <f>ROUND(E25*P25,2)</f>
        <v>0</v>
      </c>
      <c r="R25" s="242" t="s">
        <v>120</v>
      </c>
      <c r="S25" s="242" t="s">
        <v>121</v>
      </c>
      <c r="T25" s="243" t="s">
        <v>121</v>
      </c>
      <c r="U25" s="223">
        <v>7.0000000000000007E-2</v>
      </c>
      <c r="V25" s="223">
        <f>ROUND(E25*U25,2)</f>
        <v>18.41</v>
      </c>
      <c r="W25" s="223"/>
      <c r="X25" s="223" t="s">
        <v>122</v>
      </c>
      <c r="Y25" s="223" t="s">
        <v>123</v>
      </c>
      <c r="Z25" s="212"/>
      <c r="AA25" s="212"/>
      <c r="AB25" s="212"/>
      <c r="AC25" s="212"/>
      <c r="AD25" s="212"/>
      <c r="AE25" s="212"/>
      <c r="AF25" s="212"/>
      <c r="AG25" s="212" t="s">
        <v>124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60" t="s">
        <v>148</v>
      </c>
      <c r="D26" s="225"/>
      <c r="E26" s="226">
        <v>263.06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128</v>
      </c>
      <c r="AH26" s="212">
        <v>5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37">
        <v>5</v>
      </c>
      <c r="B27" s="238" t="s">
        <v>149</v>
      </c>
      <c r="C27" s="258" t="s">
        <v>150</v>
      </c>
      <c r="D27" s="239" t="s">
        <v>119</v>
      </c>
      <c r="E27" s="240">
        <v>263.06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0">
        <v>6.3000000000000003E-4</v>
      </c>
      <c r="O27" s="240">
        <f>ROUND(E27*N27,2)</f>
        <v>0.17</v>
      </c>
      <c r="P27" s="240">
        <v>0</v>
      </c>
      <c r="Q27" s="240">
        <f>ROUND(E27*P27,2)</f>
        <v>0</v>
      </c>
      <c r="R27" s="242" t="s">
        <v>120</v>
      </c>
      <c r="S27" s="242" t="s">
        <v>121</v>
      </c>
      <c r="T27" s="243" t="s">
        <v>121</v>
      </c>
      <c r="U27" s="223">
        <v>0.23</v>
      </c>
      <c r="V27" s="223">
        <f>ROUND(E27*U27,2)</f>
        <v>60.5</v>
      </c>
      <c r="W27" s="223"/>
      <c r="X27" s="223" t="s">
        <v>122</v>
      </c>
      <c r="Y27" s="223" t="s">
        <v>123</v>
      </c>
      <c r="Z27" s="212"/>
      <c r="AA27" s="212"/>
      <c r="AB27" s="212"/>
      <c r="AC27" s="212"/>
      <c r="AD27" s="212"/>
      <c r="AE27" s="212"/>
      <c r="AF27" s="212"/>
      <c r="AG27" s="212" t="s">
        <v>124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9" t="s">
        <v>151</v>
      </c>
      <c r="D28" s="245"/>
      <c r="E28" s="245"/>
      <c r="F28" s="245"/>
      <c r="G28" s="245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126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60" t="s">
        <v>148</v>
      </c>
      <c r="D29" s="225"/>
      <c r="E29" s="226">
        <v>263.06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128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37">
        <v>6</v>
      </c>
      <c r="B30" s="238" t="s">
        <v>152</v>
      </c>
      <c r="C30" s="258" t="s">
        <v>153</v>
      </c>
      <c r="D30" s="239" t="s">
        <v>119</v>
      </c>
      <c r="E30" s="240">
        <v>263.06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0">
        <v>2.0000000000000002E-5</v>
      </c>
      <c r="O30" s="240">
        <f>ROUND(E30*N30,2)</f>
        <v>0.01</v>
      </c>
      <c r="P30" s="240">
        <v>0</v>
      </c>
      <c r="Q30" s="240">
        <f>ROUND(E30*P30,2)</f>
        <v>0</v>
      </c>
      <c r="R30" s="242" t="s">
        <v>120</v>
      </c>
      <c r="S30" s="242" t="s">
        <v>121</v>
      </c>
      <c r="T30" s="243" t="s">
        <v>121</v>
      </c>
      <c r="U30" s="223">
        <v>0.11</v>
      </c>
      <c r="V30" s="223">
        <f>ROUND(E30*U30,2)</f>
        <v>28.94</v>
      </c>
      <c r="W30" s="223"/>
      <c r="X30" s="223" t="s">
        <v>122</v>
      </c>
      <c r="Y30" s="223" t="s">
        <v>123</v>
      </c>
      <c r="Z30" s="212"/>
      <c r="AA30" s="212"/>
      <c r="AB30" s="212"/>
      <c r="AC30" s="212"/>
      <c r="AD30" s="212"/>
      <c r="AE30" s="212"/>
      <c r="AF30" s="212"/>
      <c r="AG30" s="212" t="s">
        <v>124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60" t="s">
        <v>148</v>
      </c>
      <c r="D31" s="225"/>
      <c r="E31" s="226">
        <v>263.06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128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37">
        <v>7</v>
      </c>
      <c r="B32" s="238" t="s">
        <v>154</v>
      </c>
      <c r="C32" s="258" t="s">
        <v>155</v>
      </c>
      <c r="D32" s="239" t="s">
        <v>119</v>
      </c>
      <c r="E32" s="240">
        <v>263.06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0">
        <v>0</v>
      </c>
      <c r="O32" s="240">
        <f>ROUND(E32*N32,2)</f>
        <v>0</v>
      </c>
      <c r="P32" s="240">
        <v>0</v>
      </c>
      <c r="Q32" s="240">
        <f>ROUND(E32*P32,2)</f>
        <v>0</v>
      </c>
      <c r="R32" s="242" t="s">
        <v>120</v>
      </c>
      <c r="S32" s="242" t="s">
        <v>121</v>
      </c>
      <c r="T32" s="243" t="s">
        <v>121</v>
      </c>
      <c r="U32" s="223">
        <v>0.43</v>
      </c>
      <c r="V32" s="223">
        <f>ROUND(E32*U32,2)</f>
        <v>113.12</v>
      </c>
      <c r="W32" s="223"/>
      <c r="X32" s="223" t="s">
        <v>122</v>
      </c>
      <c r="Y32" s="223" t="s">
        <v>123</v>
      </c>
      <c r="Z32" s="212"/>
      <c r="AA32" s="212"/>
      <c r="AB32" s="212"/>
      <c r="AC32" s="212"/>
      <c r="AD32" s="212"/>
      <c r="AE32" s="212"/>
      <c r="AF32" s="212"/>
      <c r="AG32" s="212" t="s">
        <v>124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60" t="s">
        <v>148</v>
      </c>
      <c r="D33" s="225"/>
      <c r="E33" s="226">
        <v>263.06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2"/>
      <c r="AA33" s="212"/>
      <c r="AB33" s="212"/>
      <c r="AC33" s="212"/>
      <c r="AD33" s="212"/>
      <c r="AE33" s="212"/>
      <c r="AF33" s="212"/>
      <c r="AG33" s="212" t="s">
        <v>128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30" t="s">
        <v>115</v>
      </c>
      <c r="B34" s="231" t="s">
        <v>67</v>
      </c>
      <c r="C34" s="257" t="s">
        <v>68</v>
      </c>
      <c r="D34" s="232"/>
      <c r="E34" s="233"/>
      <c r="F34" s="234"/>
      <c r="G34" s="234">
        <f>SUMIF(AG35:AG78,"&lt;&gt;NOR",G35:G78)</f>
        <v>0</v>
      </c>
      <c r="H34" s="234"/>
      <c r="I34" s="234">
        <f>SUM(I35:I78)</f>
        <v>0</v>
      </c>
      <c r="J34" s="234"/>
      <c r="K34" s="234">
        <f>SUM(K35:K78)</f>
        <v>0</v>
      </c>
      <c r="L34" s="234"/>
      <c r="M34" s="234">
        <f>SUM(M35:M78)</f>
        <v>0</v>
      </c>
      <c r="N34" s="233"/>
      <c r="O34" s="233">
        <f>SUM(O35:O78)</f>
        <v>20.080000000000002</v>
      </c>
      <c r="P34" s="233"/>
      <c r="Q34" s="233">
        <f>SUM(Q35:Q78)</f>
        <v>0</v>
      </c>
      <c r="R34" s="234"/>
      <c r="S34" s="234"/>
      <c r="T34" s="235"/>
      <c r="U34" s="229"/>
      <c r="V34" s="229">
        <f>SUM(V35:V78)</f>
        <v>665.18000000000006</v>
      </c>
      <c r="W34" s="229"/>
      <c r="X34" s="229"/>
      <c r="Y34" s="229"/>
      <c r="AG34" t="s">
        <v>116</v>
      </c>
    </row>
    <row r="35" spans="1:60" ht="22.5" outlineLevel="1" x14ac:dyDescent="0.2">
      <c r="A35" s="237">
        <v>8</v>
      </c>
      <c r="B35" s="238" t="s">
        <v>156</v>
      </c>
      <c r="C35" s="258" t="s">
        <v>157</v>
      </c>
      <c r="D35" s="239" t="s">
        <v>119</v>
      </c>
      <c r="E35" s="240">
        <v>582.5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0">
        <v>2.426E-2</v>
      </c>
      <c r="O35" s="240">
        <f>ROUND(E35*N35,2)</f>
        <v>14.13</v>
      </c>
      <c r="P35" s="240">
        <v>0</v>
      </c>
      <c r="Q35" s="240">
        <f>ROUND(E35*P35,2)</f>
        <v>0</v>
      </c>
      <c r="R35" s="242" t="s">
        <v>158</v>
      </c>
      <c r="S35" s="242" t="s">
        <v>121</v>
      </c>
      <c r="T35" s="243" t="s">
        <v>121</v>
      </c>
      <c r="U35" s="223">
        <v>0.14000000000000001</v>
      </c>
      <c r="V35" s="223">
        <f>ROUND(E35*U35,2)</f>
        <v>81.55</v>
      </c>
      <c r="W35" s="223"/>
      <c r="X35" s="223" t="s">
        <v>122</v>
      </c>
      <c r="Y35" s="223" t="s">
        <v>123</v>
      </c>
      <c r="Z35" s="212"/>
      <c r="AA35" s="212"/>
      <c r="AB35" s="212"/>
      <c r="AC35" s="212"/>
      <c r="AD35" s="212"/>
      <c r="AE35" s="212"/>
      <c r="AF35" s="212"/>
      <c r="AG35" s="212" t="s">
        <v>124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59" t="s">
        <v>159</v>
      </c>
      <c r="D36" s="245"/>
      <c r="E36" s="245"/>
      <c r="F36" s="245"/>
      <c r="G36" s="245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126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33.75" outlineLevel="2" x14ac:dyDescent="0.2">
      <c r="A37" s="219"/>
      <c r="B37" s="220"/>
      <c r="C37" s="264" t="s">
        <v>160</v>
      </c>
      <c r="D37" s="247"/>
      <c r="E37" s="247"/>
      <c r="F37" s="247"/>
      <c r="G37" s="247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143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44" t="str">
        <f>C37</f>
        <v>součástí položky jsou i dílčí drobné práce související se ztíženými podmínkami montáže na střechách objektů, což zahrnuje vyklínování vůči římse a stopu, ztížený přístup, zvýšenou pracnost při montáži a manipulaci a případně další související drobné práce, které musí odborný dodavatel identifikovat a vyhodnotit při osobní prohlídce místa stavby lešení a  zahrnout do jednotkové ceny v nabídce.</v>
      </c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60" t="s">
        <v>161</v>
      </c>
      <c r="D38" s="225"/>
      <c r="E38" s="226">
        <v>437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128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60" t="s">
        <v>162</v>
      </c>
      <c r="D39" s="225"/>
      <c r="E39" s="226">
        <v>48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128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60" t="s">
        <v>163</v>
      </c>
      <c r="D40" s="225"/>
      <c r="E40" s="226">
        <v>49.5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128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60" t="s">
        <v>164</v>
      </c>
      <c r="D41" s="225"/>
      <c r="E41" s="226">
        <v>48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2"/>
      <c r="AA41" s="212"/>
      <c r="AB41" s="212"/>
      <c r="AC41" s="212"/>
      <c r="AD41" s="212"/>
      <c r="AE41" s="212"/>
      <c r="AF41" s="212"/>
      <c r="AG41" s="212" t="s">
        <v>128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37">
        <v>9</v>
      </c>
      <c r="B42" s="238" t="s">
        <v>165</v>
      </c>
      <c r="C42" s="258" t="s">
        <v>166</v>
      </c>
      <c r="D42" s="239" t="s">
        <v>132</v>
      </c>
      <c r="E42" s="240">
        <v>7800</v>
      </c>
      <c r="F42" s="241"/>
      <c r="G42" s="242">
        <f>ROUND(E42*F42,2)</f>
        <v>0</v>
      </c>
      <c r="H42" s="241"/>
      <c r="I42" s="242">
        <f>ROUND(E42*H42,2)</f>
        <v>0</v>
      </c>
      <c r="J42" s="241"/>
      <c r="K42" s="242">
        <f>ROUND(E42*J42,2)</f>
        <v>0</v>
      </c>
      <c r="L42" s="242">
        <v>21</v>
      </c>
      <c r="M42" s="242">
        <f>G42*(1+L42/100)</f>
        <v>0</v>
      </c>
      <c r="N42" s="240">
        <v>0</v>
      </c>
      <c r="O42" s="240">
        <f>ROUND(E42*N42,2)</f>
        <v>0</v>
      </c>
      <c r="P42" s="240">
        <v>0</v>
      </c>
      <c r="Q42" s="240">
        <f>ROUND(E42*P42,2)</f>
        <v>0</v>
      </c>
      <c r="R42" s="242" t="s">
        <v>158</v>
      </c>
      <c r="S42" s="242" t="s">
        <v>121</v>
      </c>
      <c r="T42" s="243" t="s">
        <v>167</v>
      </c>
      <c r="U42" s="223">
        <v>0</v>
      </c>
      <c r="V42" s="223">
        <f>ROUND(E42*U42,2)</f>
        <v>0</v>
      </c>
      <c r="W42" s="223"/>
      <c r="X42" s="223" t="s">
        <v>122</v>
      </c>
      <c r="Y42" s="223" t="s">
        <v>123</v>
      </c>
      <c r="Z42" s="212"/>
      <c r="AA42" s="212"/>
      <c r="AB42" s="212"/>
      <c r="AC42" s="212"/>
      <c r="AD42" s="212"/>
      <c r="AE42" s="212"/>
      <c r="AF42" s="212"/>
      <c r="AG42" s="212" t="s">
        <v>124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60" t="s">
        <v>168</v>
      </c>
      <c r="D43" s="225"/>
      <c r="E43" s="226">
        <v>7800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128</v>
      </c>
      <c r="AH43" s="212">
        <v>5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37">
        <v>10</v>
      </c>
      <c r="B44" s="238" t="s">
        <v>169</v>
      </c>
      <c r="C44" s="258" t="s">
        <v>170</v>
      </c>
      <c r="D44" s="239" t="s">
        <v>132</v>
      </c>
      <c r="E44" s="240">
        <v>130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21</v>
      </c>
      <c r="M44" s="242">
        <f>G44*(1+L44/100)</f>
        <v>0</v>
      </c>
      <c r="N44" s="240">
        <v>0</v>
      </c>
      <c r="O44" s="240">
        <f>ROUND(E44*N44,2)</f>
        <v>0</v>
      </c>
      <c r="P44" s="240">
        <v>0</v>
      </c>
      <c r="Q44" s="240">
        <f>ROUND(E44*P44,2)</f>
        <v>0</v>
      </c>
      <c r="R44" s="242"/>
      <c r="S44" s="242" t="s">
        <v>171</v>
      </c>
      <c r="T44" s="243" t="s">
        <v>167</v>
      </c>
      <c r="U44" s="223">
        <v>1.99</v>
      </c>
      <c r="V44" s="223">
        <f>ROUND(E44*U44,2)</f>
        <v>258.7</v>
      </c>
      <c r="W44" s="223"/>
      <c r="X44" s="223" t="s">
        <v>122</v>
      </c>
      <c r="Y44" s="223" t="s">
        <v>123</v>
      </c>
      <c r="Z44" s="212"/>
      <c r="AA44" s="212"/>
      <c r="AB44" s="212"/>
      <c r="AC44" s="212"/>
      <c r="AD44" s="212"/>
      <c r="AE44" s="212"/>
      <c r="AF44" s="212"/>
      <c r="AG44" s="212" t="s">
        <v>124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2" x14ac:dyDescent="0.2">
      <c r="A45" s="219"/>
      <c r="B45" s="220"/>
      <c r="C45" s="263" t="s">
        <v>172</v>
      </c>
      <c r="D45" s="246"/>
      <c r="E45" s="246"/>
      <c r="F45" s="246"/>
      <c r="G45" s="246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143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44" t="str">
        <f>C45</f>
        <v>součástí položky jsou i dílčí drobné práce související se ztíženými podmínkami montáže na střechách objektů, které musí odborný dodavatel identifikovat a vyhodnotit při osobní prohlídce místa stavby lešení a zahrnout do jednotkové ceny v nabídce.</v>
      </c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60" t="s">
        <v>173</v>
      </c>
      <c r="D46" s="225"/>
      <c r="E46" s="226">
        <v>130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128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37">
        <v>11</v>
      </c>
      <c r="B47" s="238" t="s">
        <v>174</v>
      </c>
      <c r="C47" s="258" t="s">
        <v>175</v>
      </c>
      <c r="D47" s="239" t="s">
        <v>132</v>
      </c>
      <c r="E47" s="240">
        <v>130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0">
        <v>0</v>
      </c>
      <c r="O47" s="240">
        <f>ROUND(E47*N47,2)</f>
        <v>0</v>
      </c>
      <c r="P47" s="240">
        <v>0</v>
      </c>
      <c r="Q47" s="240">
        <f>ROUND(E47*P47,2)</f>
        <v>0</v>
      </c>
      <c r="R47" s="242"/>
      <c r="S47" s="242" t="s">
        <v>171</v>
      </c>
      <c r="T47" s="243" t="s">
        <v>167</v>
      </c>
      <c r="U47" s="223">
        <v>1.07</v>
      </c>
      <c r="V47" s="223">
        <f>ROUND(E47*U47,2)</f>
        <v>139.1</v>
      </c>
      <c r="W47" s="223"/>
      <c r="X47" s="223" t="s">
        <v>122</v>
      </c>
      <c r="Y47" s="223" t="s">
        <v>123</v>
      </c>
      <c r="Z47" s="212"/>
      <c r="AA47" s="212"/>
      <c r="AB47" s="212"/>
      <c r="AC47" s="212"/>
      <c r="AD47" s="212"/>
      <c r="AE47" s="212"/>
      <c r="AF47" s="212"/>
      <c r="AG47" s="212" t="s">
        <v>124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60" t="s">
        <v>176</v>
      </c>
      <c r="D48" s="225"/>
      <c r="E48" s="226">
        <v>130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128</v>
      </c>
      <c r="AH48" s="212">
        <v>5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37">
        <v>12</v>
      </c>
      <c r="B49" s="238" t="s">
        <v>177</v>
      </c>
      <c r="C49" s="258" t="s">
        <v>178</v>
      </c>
      <c r="D49" s="239" t="s">
        <v>119</v>
      </c>
      <c r="E49" s="240">
        <v>1165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0">
        <v>1.0200000000000001E-3</v>
      </c>
      <c r="O49" s="240">
        <f>ROUND(E49*N49,2)</f>
        <v>1.19</v>
      </c>
      <c r="P49" s="240">
        <v>0</v>
      </c>
      <c r="Q49" s="240">
        <f>ROUND(E49*P49,2)</f>
        <v>0</v>
      </c>
      <c r="R49" s="242" t="s">
        <v>158</v>
      </c>
      <c r="S49" s="242" t="s">
        <v>121</v>
      </c>
      <c r="T49" s="243" t="s">
        <v>121</v>
      </c>
      <c r="U49" s="223">
        <v>7.0000000000000001E-3</v>
      </c>
      <c r="V49" s="223">
        <f>ROUND(E49*U49,2)</f>
        <v>8.16</v>
      </c>
      <c r="W49" s="223"/>
      <c r="X49" s="223" t="s">
        <v>122</v>
      </c>
      <c r="Y49" s="223" t="s">
        <v>123</v>
      </c>
      <c r="Z49" s="212"/>
      <c r="AA49" s="212"/>
      <c r="AB49" s="212"/>
      <c r="AC49" s="212"/>
      <c r="AD49" s="212"/>
      <c r="AE49" s="212"/>
      <c r="AF49" s="212"/>
      <c r="AG49" s="212" t="s">
        <v>124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59" t="s">
        <v>159</v>
      </c>
      <c r="D50" s="245"/>
      <c r="E50" s="245"/>
      <c r="F50" s="245"/>
      <c r="G50" s="245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2"/>
      <c r="AA50" s="212"/>
      <c r="AB50" s="212"/>
      <c r="AC50" s="212"/>
      <c r="AD50" s="212"/>
      <c r="AE50" s="212"/>
      <c r="AF50" s="212"/>
      <c r="AG50" s="212" t="s">
        <v>126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60" t="s">
        <v>179</v>
      </c>
      <c r="D51" s="225"/>
      <c r="E51" s="226">
        <v>1165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128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37">
        <v>13</v>
      </c>
      <c r="B52" s="238" t="s">
        <v>180</v>
      </c>
      <c r="C52" s="258" t="s">
        <v>181</v>
      </c>
      <c r="D52" s="239" t="s">
        <v>119</v>
      </c>
      <c r="E52" s="240">
        <v>582.5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0">
        <v>0</v>
      </c>
      <c r="O52" s="240">
        <f>ROUND(E52*N52,2)</f>
        <v>0</v>
      </c>
      <c r="P52" s="240">
        <v>0</v>
      </c>
      <c r="Q52" s="240">
        <f>ROUND(E52*P52,2)</f>
        <v>0</v>
      </c>
      <c r="R52" s="242" t="s">
        <v>158</v>
      </c>
      <c r="S52" s="242" t="s">
        <v>121</v>
      </c>
      <c r="T52" s="243" t="s">
        <v>121</v>
      </c>
      <c r="U52" s="223">
        <v>0.12</v>
      </c>
      <c r="V52" s="223">
        <f>ROUND(E52*U52,2)</f>
        <v>69.900000000000006</v>
      </c>
      <c r="W52" s="223"/>
      <c r="X52" s="223" t="s">
        <v>122</v>
      </c>
      <c r="Y52" s="223" t="s">
        <v>123</v>
      </c>
      <c r="Z52" s="212"/>
      <c r="AA52" s="212"/>
      <c r="AB52" s="212"/>
      <c r="AC52" s="212"/>
      <c r="AD52" s="212"/>
      <c r="AE52" s="212"/>
      <c r="AF52" s="212"/>
      <c r="AG52" s="212" t="s">
        <v>124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60" t="s">
        <v>182</v>
      </c>
      <c r="D53" s="225"/>
      <c r="E53" s="226">
        <v>582.5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128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7">
        <v>14</v>
      </c>
      <c r="B54" s="238" t="s">
        <v>183</v>
      </c>
      <c r="C54" s="258" t="s">
        <v>184</v>
      </c>
      <c r="D54" s="239" t="s">
        <v>185</v>
      </c>
      <c r="E54" s="240">
        <v>240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0">
        <v>7.3499999999999998E-3</v>
      </c>
      <c r="O54" s="240">
        <f>ROUND(E54*N54,2)</f>
        <v>1.76</v>
      </c>
      <c r="P54" s="240">
        <v>0</v>
      </c>
      <c r="Q54" s="240">
        <f>ROUND(E54*P54,2)</f>
        <v>0</v>
      </c>
      <c r="R54" s="242" t="s">
        <v>158</v>
      </c>
      <c r="S54" s="242" t="s">
        <v>121</v>
      </c>
      <c r="T54" s="243" t="s">
        <v>121</v>
      </c>
      <c r="U54" s="223">
        <v>7.0000000000000007E-2</v>
      </c>
      <c r="V54" s="223">
        <f>ROUND(E54*U54,2)</f>
        <v>16.8</v>
      </c>
      <c r="W54" s="223"/>
      <c r="X54" s="223" t="s">
        <v>122</v>
      </c>
      <c r="Y54" s="223" t="s">
        <v>123</v>
      </c>
      <c r="Z54" s="212"/>
      <c r="AA54" s="212"/>
      <c r="AB54" s="212"/>
      <c r="AC54" s="212"/>
      <c r="AD54" s="212"/>
      <c r="AE54" s="212"/>
      <c r="AF54" s="212"/>
      <c r="AG54" s="212" t="s">
        <v>124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59" t="s">
        <v>186</v>
      </c>
      <c r="D55" s="245"/>
      <c r="E55" s="245"/>
      <c r="F55" s="245"/>
      <c r="G55" s="245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2"/>
      <c r="AA55" s="212"/>
      <c r="AB55" s="212"/>
      <c r="AC55" s="212"/>
      <c r="AD55" s="212"/>
      <c r="AE55" s="212"/>
      <c r="AF55" s="212"/>
      <c r="AG55" s="212" t="s">
        <v>126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2" x14ac:dyDescent="0.2">
      <c r="A56" s="219"/>
      <c r="B56" s="220"/>
      <c r="C56" s="264" t="s">
        <v>172</v>
      </c>
      <c r="D56" s="247"/>
      <c r="E56" s="247"/>
      <c r="F56" s="247"/>
      <c r="G56" s="247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2"/>
      <c r="AA56" s="212"/>
      <c r="AB56" s="212"/>
      <c r="AC56" s="212"/>
      <c r="AD56" s="212"/>
      <c r="AE56" s="212"/>
      <c r="AF56" s="212"/>
      <c r="AG56" s="212" t="s">
        <v>143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44" t="str">
        <f>C56</f>
        <v>součástí položky jsou i dílčí drobné práce související se ztíženými podmínkami montáže na střechách objektů, které musí odborný dodavatel identifikovat a vyhodnotit při osobní prohlídce místa stavby lešení a zahrnout do jednotkové ceny v nabídce.</v>
      </c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60" t="s">
        <v>187</v>
      </c>
      <c r="D57" s="225"/>
      <c r="E57" s="226">
        <v>240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128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37">
        <v>15</v>
      </c>
      <c r="B58" s="238" t="s">
        <v>188</v>
      </c>
      <c r="C58" s="258" t="s">
        <v>189</v>
      </c>
      <c r="D58" s="239" t="s">
        <v>185</v>
      </c>
      <c r="E58" s="240">
        <v>480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21</v>
      </c>
      <c r="M58" s="242">
        <f>G58*(1+L58/100)</f>
        <v>0</v>
      </c>
      <c r="N58" s="240">
        <v>1.2E-4</v>
      </c>
      <c r="O58" s="240">
        <f>ROUND(E58*N58,2)</f>
        <v>0.06</v>
      </c>
      <c r="P58" s="240">
        <v>0</v>
      </c>
      <c r="Q58" s="240">
        <f>ROUND(E58*P58,2)</f>
        <v>0</v>
      </c>
      <c r="R58" s="242" t="s">
        <v>158</v>
      </c>
      <c r="S58" s="242" t="s">
        <v>121</v>
      </c>
      <c r="T58" s="243" t="s">
        <v>121</v>
      </c>
      <c r="U58" s="223">
        <v>1E-3</v>
      </c>
      <c r="V58" s="223">
        <f>ROUND(E58*U58,2)</f>
        <v>0.48</v>
      </c>
      <c r="W58" s="223"/>
      <c r="X58" s="223" t="s">
        <v>122</v>
      </c>
      <c r="Y58" s="223" t="s">
        <v>123</v>
      </c>
      <c r="Z58" s="212"/>
      <c r="AA58" s="212"/>
      <c r="AB58" s="212"/>
      <c r="AC58" s="212"/>
      <c r="AD58" s="212"/>
      <c r="AE58" s="212"/>
      <c r="AF58" s="212"/>
      <c r="AG58" s="212" t="s">
        <v>124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9" t="s">
        <v>186</v>
      </c>
      <c r="D59" s="245"/>
      <c r="E59" s="245"/>
      <c r="F59" s="245"/>
      <c r="G59" s="245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126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60" t="s">
        <v>190</v>
      </c>
      <c r="D60" s="225"/>
      <c r="E60" s="226">
        <v>480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128</v>
      </c>
      <c r="AH60" s="212">
        <v>5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37">
        <v>16</v>
      </c>
      <c r="B61" s="238" t="s">
        <v>191</v>
      </c>
      <c r="C61" s="258" t="s">
        <v>192</v>
      </c>
      <c r="D61" s="239" t="s">
        <v>185</v>
      </c>
      <c r="E61" s="240">
        <v>240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21</v>
      </c>
      <c r="M61" s="242">
        <f>G61*(1+L61/100)</f>
        <v>0</v>
      </c>
      <c r="N61" s="240">
        <v>0</v>
      </c>
      <c r="O61" s="240">
        <f>ROUND(E61*N61,2)</f>
        <v>0</v>
      </c>
      <c r="P61" s="240">
        <v>0</v>
      </c>
      <c r="Q61" s="240">
        <f>ROUND(E61*P61,2)</f>
        <v>0</v>
      </c>
      <c r="R61" s="242" t="s">
        <v>158</v>
      </c>
      <c r="S61" s="242" t="s">
        <v>121</v>
      </c>
      <c r="T61" s="243" t="s">
        <v>121</v>
      </c>
      <c r="U61" s="223">
        <v>3.9699999999999999E-2</v>
      </c>
      <c r="V61" s="223">
        <f>ROUND(E61*U61,2)</f>
        <v>9.5299999999999994</v>
      </c>
      <c r="W61" s="223"/>
      <c r="X61" s="223" t="s">
        <v>122</v>
      </c>
      <c r="Y61" s="223" t="s">
        <v>123</v>
      </c>
      <c r="Z61" s="212"/>
      <c r="AA61" s="212"/>
      <c r="AB61" s="212"/>
      <c r="AC61" s="212"/>
      <c r="AD61" s="212"/>
      <c r="AE61" s="212"/>
      <c r="AF61" s="212"/>
      <c r="AG61" s="212" t="s">
        <v>124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59" t="s">
        <v>193</v>
      </c>
      <c r="D62" s="245"/>
      <c r="E62" s="245"/>
      <c r="F62" s="245"/>
      <c r="G62" s="245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126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">
      <c r="A63" s="219"/>
      <c r="B63" s="220"/>
      <c r="C63" s="260" t="s">
        <v>194</v>
      </c>
      <c r="D63" s="225"/>
      <c r="E63" s="226">
        <v>240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2"/>
      <c r="AA63" s="212"/>
      <c r="AB63" s="212"/>
      <c r="AC63" s="212"/>
      <c r="AD63" s="212"/>
      <c r="AE63" s="212"/>
      <c r="AF63" s="212"/>
      <c r="AG63" s="212" t="s">
        <v>128</v>
      </c>
      <c r="AH63" s="212">
        <v>5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7">
        <v>17</v>
      </c>
      <c r="B64" s="238" t="s">
        <v>195</v>
      </c>
      <c r="C64" s="258" t="s">
        <v>196</v>
      </c>
      <c r="D64" s="239" t="s">
        <v>119</v>
      </c>
      <c r="E64" s="240">
        <v>112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21</v>
      </c>
      <c r="M64" s="242">
        <f>G64*(1+L64/100)</f>
        <v>0</v>
      </c>
      <c r="N64" s="240">
        <v>1.6910000000000001E-2</v>
      </c>
      <c r="O64" s="240">
        <f>ROUND(E64*N64,2)</f>
        <v>1.89</v>
      </c>
      <c r="P64" s="240">
        <v>0</v>
      </c>
      <c r="Q64" s="240">
        <f>ROUND(E64*P64,2)</f>
        <v>0</v>
      </c>
      <c r="R64" s="242" t="s">
        <v>158</v>
      </c>
      <c r="S64" s="242" t="s">
        <v>121</v>
      </c>
      <c r="T64" s="243" t="s">
        <v>121</v>
      </c>
      <c r="U64" s="223">
        <v>0.1135</v>
      </c>
      <c r="V64" s="223">
        <f>ROUND(E64*U64,2)</f>
        <v>12.71</v>
      </c>
      <c r="W64" s="223"/>
      <c r="X64" s="223" t="s">
        <v>122</v>
      </c>
      <c r="Y64" s="223" t="s">
        <v>123</v>
      </c>
      <c r="Z64" s="212"/>
      <c r="AA64" s="212"/>
      <c r="AB64" s="212"/>
      <c r="AC64" s="212"/>
      <c r="AD64" s="212"/>
      <c r="AE64" s="212"/>
      <c r="AF64" s="212"/>
      <c r="AG64" s="212" t="s">
        <v>124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60" t="s">
        <v>197</v>
      </c>
      <c r="D65" s="225"/>
      <c r="E65" s="226">
        <v>112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128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37">
        <v>18</v>
      </c>
      <c r="B66" s="238" t="s">
        <v>198</v>
      </c>
      <c r="C66" s="258" t="s">
        <v>199</v>
      </c>
      <c r="D66" s="239" t="s">
        <v>119</v>
      </c>
      <c r="E66" s="240">
        <v>6720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21</v>
      </c>
      <c r="M66" s="242">
        <f>G66*(1+L66/100)</f>
        <v>0</v>
      </c>
      <c r="N66" s="240">
        <v>0</v>
      </c>
      <c r="O66" s="240">
        <f>ROUND(E66*N66,2)</f>
        <v>0</v>
      </c>
      <c r="P66" s="240">
        <v>0</v>
      </c>
      <c r="Q66" s="240">
        <f>ROUND(E66*P66,2)</f>
        <v>0</v>
      </c>
      <c r="R66" s="242" t="s">
        <v>158</v>
      </c>
      <c r="S66" s="242" t="s">
        <v>121</v>
      </c>
      <c r="T66" s="243" t="s">
        <v>121</v>
      </c>
      <c r="U66" s="223">
        <v>2E-3</v>
      </c>
      <c r="V66" s="223">
        <f>ROUND(E66*U66,2)</f>
        <v>13.44</v>
      </c>
      <c r="W66" s="223"/>
      <c r="X66" s="223" t="s">
        <v>122</v>
      </c>
      <c r="Y66" s="223" t="s">
        <v>123</v>
      </c>
      <c r="Z66" s="212"/>
      <c r="AA66" s="212"/>
      <c r="AB66" s="212"/>
      <c r="AC66" s="212"/>
      <c r="AD66" s="212"/>
      <c r="AE66" s="212"/>
      <c r="AF66" s="212"/>
      <c r="AG66" s="212" t="s">
        <v>124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19"/>
      <c r="B67" s="220"/>
      <c r="C67" s="259" t="s">
        <v>200</v>
      </c>
      <c r="D67" s="245"/>
      <c r="E67" s="245"/>
      <c r="F67" s="245"/>
      <c r="G67" s="245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126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60" t="s">
        <v>201</v>
      </c>
      <c r="D68" s="225"/>
      <c r="E68" s="226">
        <v>6720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128</v>
      </c>
      <c r="AH68" s="212">
        <v>5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37">
        <v>19</v>
      </c>
      <c r="B69" s="238" t="s">
        <v>202</v>
      </c>
      <c r="C69" s="258" t="s">
        <v>203</v>
      </c>
      <c r="D69" s="239" t="s">
        <v>119</v>
      </c>
      <c r="E69" s="240">
        <v>112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21</v>
      </c>
      <c r="M69" s="242">
        <f>G69*(1+L69/100)</f>
        <v>0</v>
      </c>
      <c r="N69" s="240">
        <v>0</v>
      </c>
      <c r="O69" s="240">
        <f>ROUND(E69*N69,2)</f>
        <v>0</v>
      </c>
      <c r="P69" s="240">
        <v>0</v>
      </c>
      <c r="Q69" s="240">
        <f>ROUND(E69*P69,2)</f>
        <v>0</v>
      </c>
      <c r="R69" s="242" t="s">
        <v>158</v>
      </c>
      <c r="S69" s="242" t="s">
        <v>121</v>
      </c>
      <c r="T69" s="243" t="s">
        <v>121</v>
      </c>
      <c r="U69" s="223">
        <v>8.4000000000000005E-2</v>
      </c>
      <c r="V69" s="223">
        <f>ROUND(E69*U69,2)</f>
        <v>9.41</v>
      </c>
      <c r="W69" s="223"/>
      <c r="X69" s="223" t="s">
        <v>122</v>
      </c>
      <c r="Y69" s="223" t="s">
        <v>123</v>
      </c>
      <c r="Z69" s="212"/>
      <c r="AA69" s="212"/>
      <c r="AB69" s="212"/>
      <c r="AC69" s="212"/>
      <c r="AD69" s="212"/>
      <c r="AE69" s="212"/>
      <c r="AF69" s="212"/>
      <c r="AG69" s="212" t="s">
        <v>124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60" t="s">
        <v>204</v>
      </c>
      <c r="D70" s="225"/>
      <c r="E70" s="226">
        <v>112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2"/>
      <c r="AA70" s="212"/>
      <c r="AB70" s="212"/>
      <c r="AC70" s="212"/>
      <c r="AD70" s="212"/>
      <c r="AE70" s="212"/>
      <c r="AF70" s="212"/>
      <c r="AG70" s="212" t="s">
        <v>128</v>
      </c>
      <c r="AH70" s="212">
        <v>5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37">
        <v>20</v>
      </c>
      <c r="B71" s="238" t="s">
        <v>205</v>
      </c>
      <c r="C71" s="258" t="s">
        <v>206</v>
      </c>
      <c r="D71" s="239" t="s">
        <v>119</v>
      </c>
      <c r="E71" s="240">
        <v>582.5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21</v>
      </c>
      <c r="M71" s="242">
        <f>G71*(1+L71/100)</f>
        <v>0</v>
      </c>
      <c r="N71" s="240">
        <v>0</v>
      </c>
      <c r="O71" s="240">
        <f>ROUND(E71*N71,2)</f>
        <v>0</v>
      </c>
      <c r="P71" s="240">
        <v>0</v>
      </c>
      <c r="Q71" s="240">
        <f>ROUND(E71*P71,2)</f>
        <v>0</v>
      </c>
      <c r="R71" s="242" t="s">
        <v>158</v>
      </c>
      <c r="S71" s="242" t="s">
        <v>121</v>
      </c>
      <c r="T71" s="243" t="s">
        <v>121</v>
      </c>
      <c r="U71" s="223">
        <v>0.04</v>
      </c>
      <c r="V71" s="223">
        <f>ROUND(E71*U71,2)</f>
        <v>23.3</v>
      </c>
      <c r="W71" s="223"/>
      <c r="X71" s="223" t="s">
        <v>122</v>
      </c>
      <c r="Y71" s="223" t="s">
        <v>123</v>
      </c>
      <c r="Z71" s="212"/>
      <c r="AA71" s="212"/>
      <c r="AB71" s="212"/>
      <c r="AC71" s="212"/>
      <c r="AD71" s="212"/>
      <c r="AE71" s="212"/>
      <c r="AF71" s="212"/>
      <c r="AG71" s="212" t="s">
        <v>124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60" t="s">
        <v>182</v>
      </c>
      <c r="D72" s="225"/>
      <c r="E72" s="226">
        <v>582.5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2"/>
      <c r="AA72" s="212"/>
      <c r="AB72" s="212"/>
      <c r="AC72" s="212"/>
      <c r="AD72" s="212"/>
      <c r="AE72" s="212"/>
      <c r="AF72" s="212"/>
      <c r="AG72" s="212" t="s">
        <v>128</v>
      </c>
      <c r="AH72" s="212">
        <v>5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37">
        <v>21</v>
      </c>
      <c r="B73" s="238" t="s">
        <v>207</v>
      </c>
      <c r="C73" s="258" t="s">
        <v>208</v>
      </c>
      <c r="D73" s="239" t="s">
        <v>119</v>
      </c>
      <c r="E73" s="240">
        <v>1165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21</v>
      </c>
      <c r="M73" s="242">
        <f>G73*(1+L73/100)</f>
        <v>0</v>
      </c>
      <c r="N73" s="240">
        <v>1.4999999999999999E-4</v>
      </c>
      <c r="O73" s="240">
        <f>ROUND(E73*N73,2)</f>
        <v>0.17</v>
      </c>
      <c r="P73" s="240">
        <v>0</v>
      </c>
      <c r="Q73" s="240">
        <f>ROUND(E73*P73,2)</f>
        <v>0</v>
      </c>
      <c r="R73" s="242" t="s">
        <v>158</v>
      </c>
      <c r="S73" s="242" t="s">
        <v>121</v>
      </c>
      <c r="T73" s="243" t="s">
        <v>121</v>
      </c>
      <c r="U73" s="223">
        <v>0</v>
      </c>
      <c r="V73" s="223">
        <f>ROUND(E73*U73,2)</f>
        <v>0</v>
      </c>
      <c r="W73" s="223"/>
      <c r="X73" s="223" t="s">
        <v>122</v>
      </c>
      <c r="Y73" s="223" t="s">
        <v>123</v>
      </c>
      <c r="Z73" s="212"/>
      <c r="AA73" s="212"/>
      <c r="AB73" s="212"/>
      <c r="AC73" s="212"/>
      <c r="AD73" s="212"/>
      <c r="AE73" s="212"/>
      <c r="AF73" s="212"/>
      <c r="AG73" s="212" t="s">
        <v>124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60" t="s">
        <v>209</v>
      </c>
      <c r="D74" s="225"/>
      <c r="E74" s="226">
        <v>1165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128</v>
      </c>
      <c r="AH74" s="212">
        <v>5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7">
        <v>22</v>
      </c>
      <c r="B75" s="238" t="s">
        <v>210</v>
      </c>
      <c r="C75" s="258" t="s">
        <v>211</v>
      </c>
      <c r="D75" s="239" t="s">
        <v>119</v>
      </c>
      <c r="E75" s="240">
        <v>582.5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21</v>
      </c>
      <c r="M75" s="242">
        <f>G75*(1+L75/100)</f>
        <v>0</v>
      </c>
      <c r="N75" s="240">
        <v>0</v>
      </c>
      <c r="O75" s="240">
        <f>ROUND(E75*N75,2)</f>
        <v>0</v>
      </c>
      <c r="P75" s="240">
        <v>0</v>
      </c>
      <c r="Q75" s="240">
        <f>ROUND(E75*P75,2)</f>
        <v>0</v>
      </c>
      <c r="R75" s="242" t="s">
        <v>158</v>
      </c>
      <c r="S75" s="242" t="s">
        <v>121</v>
      </c>
      <c r="T75" s="243" t="s">
        <v>121</v>
      </c>
      <c r="U75" s="223">
        <v>2.4E-2</v>
      </c>
      <c r="V75" s="223">
        <f>ROUND(E75*U75,2)</f>
        <v>13.98</v>
      </c>
      <c r="W75" s="223"/>
      <c r="X75" s="223" t="s">
        <v>122</v>
      </c>
      <c r="Y75" s="223" t="s">
        <v>123</v>
      </c>
      <c r="Z75" s="212"/>
      <c r="AA75" s="212"/>
      <c r="AB75" s="212"/>
      <c r="AC75" s="212"/>
      <c r="AD75" s="212"/>
      <c r="AE75" s="212"/>
      <c r="AF75" s="212"/>
      <c r="AG75" s="212" t="s">
        <v>124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60" t="s">
        <v>212</v>
      </c>
      <c r="D76" s="225"/>
      <c r="E76" s="226">
        <v>582.5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2"/>
      <c r="AA76" s="212"/>
      <c r="AB76" s="212"/>
      <c r="AC76" s="212"/>
      <c r="AD76" s="212"/>
      <c r="AE76" s="212"/>
      <c r="AF76" s="212"/>
      <c r="AG76" s="212" t="s">
        <v>128</v>
      </c>
      <c r="AH76" s="212">
        <v>5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37">
        <v>23</v>
      </c>
      <c r="B77" s="238" t="s">
        <v>213</v>
      </c>
      <c r="C77" s="258" t="s">
        <v>214</v>
      </c>
      <c r="D77" s="239" t="s">
        <v>132</v>
      </c>
      <c r="E77" s="240">
        <v>40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21</v>
      </c>
      <c r="M77" s="242">
        <f>G77*(1+L77/100)</f>
        <v>0</v>
      </c>
      <c r="N77" s="240">
        <v>2.1909999999999999E-2</v>
      </c>
      <c r="O77" s="240">
        <f>ROUND(E77*N77,2)</f>
        <v>0.88</v>
      </c>
      <c r="P77" s="240">
        <v>0</v>
      </c>
      <c r="Q77" s="240">
        <f>ROUND(E77*P77,2)</f>
        <v>0</v>
      </c>
      <c r="R77" s="242" t="s">
        <v>158</v>
      </c>
      <c r="S77" s="242" t="s">
        <v>121</v>
      </c>
      <c r="T77" s="243" t="s">
        <v>121</v>
      </c>
      <c r="U77" s="223">
        <v>0.20300000000000001</v>
      </c>
      <c r="V77" s="223">
        <f>ROUND(E77*U77,2)</f>
        <v>8.1199999999999992</v>
      </c>
      <c r="W77" s="223"/>
      <c r="X77" s="223" t="s">
        <v>122</v>
      </c>
      <c r="Y77" s="223" t="s">
        <v>123</v>
      </c>
      <c r="Z77" s="212"/>
      <c r="AA77" s="212"/>
      <c r="AB77" s="212"/>
      <c r="AC77" s="212"/>
      <c r="AD77" s="212"/>
      <c r="AE77" s="212"/>
      <c r="AF77" s="212"/>
      <c r="AG77" s="212" t="s">
        <v>124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60" t="s">
        <v>215</v>
      </c>
      <c r="D78" s="225"/>
      <c r="E78" s="226">
        <v>40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2"/>
      <c r="AA78" s="212"/>
      <c r="AB78" s="212"/>
      <c r="AC78" s="212"/>
      <c r="AD78" s="212"/>
      <c r="AE78" s="212"/>
      <c r="AF78" s="212"/>
      <c r="AG78" s="212" t="s">
        <v>128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x14ac:dyDescent="0.2">
      <c r="A79" s="230" t="s">
        <v>115</v>
      </c>
      <c r="B79" s="231" t="s">
        <v>69</v>
      </c>
      <c r="C79" s="257" t="s">
        <v>70</v>
      </c>
      <c r="D79" s="232"/>
      <c r="E79" s="233"/>
      <c r="F79" s="234"/>
      <c r="G79" s="234">
        <f>SUMIF(AG80:AG81,"&lt;&gt;NOR",G80:G81)</f>
        <v>0</v>
      </c>
      <c r="H79" s="234"/>
      <c r="I79" s="234">
        <f>SUM(I80:I81)</f>
        <v>0</v>
      </c>
      <c r="J79" s="234"/>
      <c r="K79" s="234">
        <f>SUM(K80:K81)</f>
        <v>0</v>
      </c>
      <c r="L79" s="234"/>
      <c r="M79" s="234">
        <f>SUM(M80:M81)</f>
        <v>0</v>
      </c>
      <c r="N79" s="233"/>
      <c r="O79" s="233">
        <f>SUM(O80:O81)</f>
        <v>0</v>
      </c>
      <c r="P79" s="233"/>
      <c r="Q79" s="233">
        <f>SUM(Q80:Q81)</f>
        <v>0</v>
      </c>
      <c r="R79" s="234"/>
      <c r="S79" s="234"/>
      <c r="T79" s="235"/>
      <c r="U79" s="229"/>
      <c r="V79" s="229">
        <f>SUM(V80:V81)</f>
        <v>10.64</v>
      </c>
      <c r="W79" s="229"/>
      <c r="X79" s="229"/>
      <c r="Y79" s="229"/>
      <c r="AG79" t="s">
        <v>116</v>
      </c>
    </row>
    <row r="80" spans="1:60" ht="22.5" outlineLevel="1" x14ac:dyDescent="0.2">
      <c r="A80" s="237">
        <v>24</v>
      </c>
      <c r="B80" s="238" t="s">
        <v>216</v>
      </c>
      <c r="C80" s="258" t="s">
        <v>217</v>
      </c>
      <c r="D80" s="239" t="s">
        <v>218</v>
      </c>
      <c r="E80" s="240">
        <v>56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21</v>
      </c>
      <c r="M80" s="242">
        <f>G80*(1+L80/100)</f>
        <v>0</v>
      </c>
      <c r="N80" s="240">
        <v>0</v>
      </c>
      <c r="O80" s="240">
        <f>ROUND(E80*N80,2)</f>
        <v>0</v>
      </c>
      <c r="P80" s="240">
        <v>0</v>
      </c>
      <c r="Q80" s="240">
        <f>ROUND(E80*P80,2)</f>
        <v>0</v>
      </c>
      <c r="R80" s="242" t="s">
        <v>133</v>
      </c>
      <c r="S80" s="242" t="s">
        <v>121</v>
      </c>
      <c r="T80" s="243" t="s">
        <v>121</v>
      </c>
      <c r="U80" s="223">
        <v>0.19</v>
      </c>
      <c r="V80" s="223">
        <f>ROUND(E80*U80,2)</f>
        <v>10.64</v>
      </c>
      <c r="W80" s="223"/>
      <c r="X80" s="223" t="s">
        <v>122</v>
      </c>
      <c r="Y80" s="223" t="s">
        <v>123</v>
      </c>
      <c r="Z80" s="212"/>
      <c r="AA80" s="212"/>
      <c r="AB80" s="212"/>
      <c r="AC80" s="212"/>
      <c r="AD80" s="212"/>
      <c r="AE80" s="212"/>
      <c r="AF80" s="212"/>
      <c r="AG80" s="212" t="s">
        <v>124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60" t="s">
        <v>219</v>
      </c>
      <c r="D81" s="225"/>
      <c r="E81" s="226">
        <v>56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128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230" t="s">
        <v>115</v>
      </c>
      <c r="B82" s="231" t="s">
        <v>81</v>
      </c>
      <c r="C82" s="257" t="s">
        <v>82</v>
      </c>
      <c r="D82" s="232"/>
      <c r="E82" s="233"/>
      <c r="F82" s="234"/>
      <c r="G82" s="234">
        <f>SUMIF(AG83:AG94,"&lt;&gt;NOR",G83:G94)</f>
        <v>0</v>
      </c>
      <c r="H82" s="234"/>
      <c r="I82" s="234">
        <f>SUM(I83:I94)</f>
        <v>0</v>
      </c>
      <c r="J82" s="234"/>
      <c r="K82" s="234">
        <f>SUM(K83:K94)</f>
        <v>0</v>
      </c>
      <c r="L82" s="234"/>
      <c r="M82" s="234">
        <f>SUM(M83:M94)</f>
        <v>0</v>
      </c>
      <c r="N82" s="233"/>
      <c r="O82" s="233">
        <f>SUM(O83:O94)</f>
        <v>0.98000000000000009</v>
      </c>
      <c r="P82" s="233"/>
      <c r="Q82" s="233">
        <f>SUM(Q83:Q94)</f>
        <v>0</v>
      </c>
      <c r="R82" s="234"/>
      <c r="S82" s="234"/>
      <c r="T82" s="235"/>
      <c r="U82" s="229"/>
      <c r="V82" s="229">
        <f>SUM(V83:V94)</f>
        <v>89.18</v>
      </c>
      <c r="W82" s="229"/>
      <c r="X82" s="229"/>
      <c r="Y82" s="229"/>
      <c r="AG82" t="s">
        <v>116</v>
      </c>
    </row>
    <row r="83" spans="1:60" outlineLevel="1" x14ac:dyDescent="0.2">
      <c r="A83" s="237">
        <v>25</v>
      </c>
      <c r="B83" s="238" t="s">
        <v>220</v>
      </c>
      <c r="C83" s="258" t="s">
        <v>221</v>
      </c>
      <c r="D83" s="239" t="s">
        <v>222</v>
      </c>
      <c r="E83" s="240">
        <v>858.92859999999996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21</v>
      </c>
      <c r="M83" s="242">
        <f>G83*(1+L83/100)</f>
        <v>0</v>
      </c>
      <c r="N83" s="240">
        <v>5.0000000000000002E-5</v>
      </c>
      <c r="O83" s="240">
        <f>ROUND(E83*N83,2)</f>
        <v>0.04</v>
      </c>
      <c r="P83" s="240">
        <v>0</v>
      </c>
      <c r="Q83" s="240">
        <f>ROUND(E83*P83,2)</f>
        <v>0</v>
      </c>
      <c r="R83" s="242" t="s">
        <v>223</v>
      </c>
      <c r="S83" s="242" t="s">
        <v>121</v>
      </c>
      <c r="T83" s="243" t="s">
        <v>121</v>
      </c>
      <c r="U83" s="223">
        <v>0.1</v>
      </c>
      <c r="V83" s="223">
        <f>ROUND(E83*U83,2)</f>
        <v>85.89</v>
      </c>
      <c r="W83" s="223"/>
      <c r="X83" s="223" t="s">
        <v>122</v>
      </c>
      <c r="Y83" s="223" t="s">
        <v>123</v>
      </c>
      <c r="Z83" s="212"/>
      <c r="AA83" s="212"/>
      <c r="AB83" s="212"/>
      <c r="AC83" s="212"/>
      <c r="AD83" s="212"/>
      <c r="AE83" s="212"/>
      <c r="AF83" s="212"/>
      <c r="AG83" s="212" t="s">
        <v>124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60" t="s">
        <v>224</v>
      </c>
      <c r="D84" s="225"/>
      <c r="E84" s="226"/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128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60" t="s">
        <v>225</v>
      </c>
      <c r="D85" s="225"/>
      <c r="E85" s="226">
        <v>622.20399999999995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2"/>
      <c r="AA85" s="212"/>
      <c r="AB85" s="212"/>
      <c r="AC85" s="212"/>
      <c r="AD85" s="212"/>
      <c r="AE85" s="212"/>
      <c r="AF85" s="212"/>
      <c r="AG85" s="212" t="s">
        <v>128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60" t="s">
        <v>226</v>
      </c>
      <c r="D86" s="225"/>
      <c r="E86" s="226">
        <v>236.72460000000001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128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7">
        <v>26</v>
      </c>
      <c r="B87" s="238" t="s">
        <v>227</v>
      </c>
      <c r="C87" s="258" t="s">
        <v>228</v>
      </c>
      <c r="D87" s="239" t="s">
        <v>229</v>
      </c>
      <c r="E87" s="240">
        <v>0.98777000000000004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21</v>
      </c>
      <c r="M87" s="242">
        <f>G87*(1+L87/100)</f>
        <v>0</v>
      </c>
      <c r="N87" s="240">
        <v>0</v>
      </c>
      <c r="O87" s="240">
        <f>ROUND(E87*N87,2)</f>
        <v>0</v>
      </c>
      <c r="P87" s="240">
        <v>0</v>
      </c>
      <c r="Q87" s="240">
        <f>ROUND(E87*P87,2)</f>
        <v>0</v>
      </c>
      <c r="R87" s="242" t="s">
        <v>223</v>
      </c>
      <c r="S87" s="242" t="s">
        <v>121</v>
      </c>
      <c r="T87" s="243" t="s">
        <v>121</v>
      </c>
      <c r="U87" s="223">
        <v>3.327</v>
      </c>
      <c r="V87" s="223">
        <f>ROUND(E87*U87,2)</f>
        <v>3.29</v>
      </c>
      <c r="W87" s="223"/>
      <c r="X87" s="223" t="s">
        <v>230</v>
      </c>
      <c r="Y87" s="223" t="s">
        <v>123</v>
      </c>
      <c r="Z87" s="212"/>
      <c r="AA87" s="212"/>
      <c r="AB87" s="212"/>
      <c r="AC87" s="212"/>
      <c r="AD87" s="212"/>
      <c r="AE87" s="212"/>
      <c r="AF87" s="212"/>
      <c r="AG87" s="212" t="s">
        <v>231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59" t="s">
        <v>232</v>
      </c>
      <c r="D88" s="245"/>
      <c r="E88" s="245"/>
      <c r="F88" s="245"/>
      <c r="G88" s="245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2"/>
      <c r="AA88" s="212"/>
      <c r="AB88" s="212"/>
      <c r="AC88" s="212"/>
      <c r="AD88" s="212"/>
      <c r="AE88" s="212"/>
      <c r="AF88" s="212"/>
      <c r="AG88" s="212" t="s">
        <v>126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37">
        <v>27</v>
      </c>
      <c r="B89" s="238" t="s">
        <v>233</v>
      </c>
      <c r="C89" s="258" t="s">
        <v>234</v>
      </c>
      <c r="D89" s="239" t="s">
        <v>229</v>
      </c>
      <c r="E89" s="240">
        <v>0.68442000000000003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21</v>
      </c>
      <c r="M89" s="242">
        <f>G89*(1+L89/100)</f>
        <v>0</v>
      </c>
      <c r="N89" s="240">
        <v>1</v>
      </c>
      <c r="O89" s="240">
        <f>ROUND(E89*N89,2)</f>
        <v>0.68</v>
      </c>
      <c r="P89" s="240">
        <v>0</v>
      </c>
      <c r="Q89" s="240">
        <f>ROUND(E89*P89,2)</f>
        <v>0</v>
      </c>
      <c r="R89" s="242" t="s">
        <v>235</v>
      </c>
      <c r="S89" s="242" t="s">
        <v>121</v>
      </c>
      <c r="T89" s="243" t="s">
        <v>121</v>
      </c>
      <c r="U89" s="223">
        <v>0</v>
      </c>
      <c r="V89" s="223">
        <f>ROUND(E89*U89,2)</f>
        <v>0</v>
      </c>
      <c r="W89" s="223"/>
      <c r="X89" s="223" t="s">
        <v>236</v>
      </c>
      <c r="Y89" s="223" t="s">
        <v>123</v>
      </c>
      <c r="Z89" s="212"/>
      <c r="AA89" s="212"/>
      <c r="AB89" s="212"/>
      <c r="AC89" s="212"/>
      <c r="AD89" s="212"/>
      <c r="AE89" s="212"/>
      <c r="AF89" s="212"/>
      <c r="AG89" s="212" t="s">
        <v>237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60" t="s">
        <v>238</v>
      </c>
      <c r="D90" s="225"/>
      <c r="E90" s="226"/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2"/>
      <c r="AA90" s="212"/>
      <c r="AB90" s="212"/>
      <c r="AC90" s="212"/>
      <c r="AD90" s="212"/>
      <c r="AE90" s="212"/>
      <c r="AF90" s="212"/>
      <c r="AG90" s="212" t="s">
        <v>128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19"/>
      <c r="B91" s="220"/>
      <c r="C91" s="260" t="s">
        <v>239</v>
      </c>
      <c r="D91" s="225"/>
      <c r="E91" s="226">
        <v>0.68442000000000003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128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7">
        <v>28</v>
      </c>
      <c r="B92" s="238" t="s">
        <v>240</v>
      </c>
      <c r="C92" s="258" t="s">
        <v>241</v>
      </c>
      <c r="D92" s="239" t="s">
        <v>229</v>
      </c>
      <c r="E92" s="240">
        <v>0.26040000000000002</v>
      </c>
      <c r="F92" s="241"/>
      <c r="G92" s="242">
        <f>ROUND(E92*F92,2)</f>
        <v>0</v>
      </c>
      <c r="H92" s="241"/>
      <c r="I92" s="242">
        <f>ROUND(E92*H92,2)</f>
        <v>0</v>
      </c>
      <c r="J92" s="241"/>
      <c r="K92" s="242">
        <f>ROUND(E92*J92,2)</f>
        <v>0</v>
      </c>
      <c r="L92" s="242">
        <v>21</v>
      </c>
      <c r="M92" s="242">
        <f>G92*(1+L92/100)</f>
        <v>0</v>
      </c>
      <c r="N92" s="240">
        <v>1</v>
      </c>
      <c r="O92" s="240">
        <f>ROUND(E92*N92,2)</f>
        <v>0.26</v>
      </c>
      <c r="P92" s="240">
        <v>0</v>
      </c>
      <c r="Q92" s="240">
        <f>ROUND(E92*P92,2)</f>
        <v>0</v>
      </c>
      <c r="R92" s="242" t="s">
        <v>235</v>
      </c>
      <c r="S92" s="242" t="s">
        <v>121</v>
      </c>
      <c r="T92" s="243" t="s">
        <v>121</v>
      </c>
      <c r="U92" s="223">
        <v>0</v>
      </c>
      <c r="V92" s="223">
        <f>ROUND(E92*U92,2)</f>
        <v>0</v>
      </c>
      <c r="W92" s="223"/>
      <c r="X92" s="223" t="s">
        <v>236</v>
      </c>
      <c r="Y92" s="223" t="s">
        <v>123</v>
      </c>
      <c r="Z92" s="212"/>
      <c r="AA92" s="212"/>
      <c r="AB92" s="212"/>
      <c r="AC92" s="212"/>
      <c r="AD92" s="212"/>
      <c r="AE92" s="212"/>
      <c r="AF92" s="212"/>
      <c r="AG92" s="212" t="s">
        <v>237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60" t="s">
        <v>242</v>
      </c>
      <c r="D93" s="225"/>
      <c r="E93" s="226"/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128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60" t="s">
        <v>243</v>
      </c>
      <c r="D94" s="225"/>
      <c r="E94" s="226">
        <v>0.26040000000000002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128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">
      <c r="A95" s="230" t="s">
        <v>115</v>
      </c>
      <c r="B95" s="231" t="s">
        <v>67</v>
      </c>
      <c r="C95" s="257" t="s">
        <v>68</v>
      </c>
      <c r="D95" s="232"/>
      <c r="E95" s="233"/>
      <c r="F95" s="234"/>
      <c r="G95" s="234">
        <f>SUMIF(AG96:AG100,"&lt;&gt;NOR",G96:G100)</f>
        <v>0</v>
      </c>
      <c r="H95" s="234"/>
      <c r="I95" s="234">
        <f>SUM(I96:I100)</f>
        <v>0</v>
      </c>
      <c r="J95" s="234"/>
      <c r="K95" s="234">
        <f>SUM(K96:K100)</f>
        <v>0</v>
      </c>
      <c r="L95" s="234"/>
      <c r="M95" s="234">
        <f>SUM(M96:M100)</f>
        <v>0</v>
      </c>
      <c r="N95" s="233"/>
      <c r="O95" s="233">
        <f>SUM(O96:O100)</f>
        <v>0.14000000000000001</v>
      </c>
      <c r="P95" s="233"/>
      <c r="Q95" s="233">
        <f>SUM(Q96:Q100)</f>
        <v>0</v>
      </c>
      <c r="R95" s="234"/>
      <c r="S95" s="234"/>
      <c r="T95" s="235"/>
      <c r="U95" s="229"/>
      <c r="V95" s="229">
        <f>SUM(V96:V100)</f>
        <v>5.88</v>
      </c>
      <c r="W95" s="229"/>
      <c r="X95" s="229"/>
      <c r="Y95" s="229"/>
      <c r="AG95" t="s">
        <v>116</v>
      </c>
    </row>
    <row r="96" spans="1:60" ht="22.5" outlineLevel="1" x14ac:dyDescent="0.2">
      <c r="A96" s="237">
        <v>29</v>
      </c>
      <c r="B96" s="238" t="s">
        <v>244</v>
      </c>
      <c r="C96" s="258" t="s">
        <v>245</v>
      </c>
      <c r="D96" s="239" t="s">
        <v>132</v>
      </c>
      <c r="E96" s="240">
        <v>80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21</v>
      </c>
      <c r="M96" s="242">
        <f>G96*(1+L96/100)</f>
        <v>0</v>
      </c>
      <c r="N96" s="240">
        <v>1.7600000000000001E-3</v>
      </c>
      <c r="O96" s="240">
        <f>ROUND(E96*N96,2)</f>
        <v>0.14000000000000001</v>
      </c>
      <c r="P96" s="240">
        <v>0</v>
      </c>
      <c r="Q96" s="240">
        <f>ROUND(E96*P96,2)</f>
        <v>0</v>
      </c>
      <c r="R96" s="242" t="s">
        <v>158</v>
      </c>
      <c r="S96" s="242" t="s">
        <v>121</v>
      </c>
      <c r="T96" s="243" t="s">
        <v>121</v>
      </c>
      <c r="U96" s="223">
        <v>8.0000000000000002E-3</v>
      </c>
      <c r="V96" s="223">
        <f>ROUND(E96*U96,2)</f>
        <v>0.64</v>
      </c>
      <c r="W96" s="223"/>
      <c r="X96" s="223" t="s">
        <v>122</v>
      </c>
      <c r="Y96" s="223" t="s">
        <v>123</v>
      </c>
      <c r="Z96" s="212"/>
      <c r="AA96" s="212"/>
      <c r="AB96" s="212"/>
      <c r="AC96" s="212"/>
      <c r="AD96" s="212"/>
      <c r="AE96" s="212"/>
      <c r="AF96" s="212"/>
      <c r="AG96" s="212" t="s">
        <v>124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60" t="s">
        <v>246</v>
      </c>
      <c r="D97" s="225"/>
      <c r="E97" s="226">
        <v>80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2"/>
      <c r="AA97" s="212"/>
      <c r="AB97" s="212"/>
      <c r="AC97" s="212"/>
      <c r="AD97" s="212"/>
      <c r="AE97" s="212"/>
      <c r="AF97" s="212"/>
      <c r="AG97" s="212" t="s">
        <v>128</v>
      </c>
      <c r="AH97" s="212">
        <v>5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37">
        <v>30</v>
      </c>
      <c r="B98" s="238" t="s">
        <v>247</v>
      </c>
      <c r="C98" s="258" t="s">
        <v>248</v>
      </c>
      <c r="D98" s="239" t="s">
        <v>132</v>
      </c>
      <c r="E98" s="240">
        <v>40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21</v>
      </c>
      <c r="M98" s="242">
        <f>G98*(1+L98/100)</f>
        <v>0</v>
      </c>
      <c r="N98" s="240">
        <v>0</v>
      </c>
      <c r="O98" s="240">
        <f>ROUND(E98*N98,2)</f>
        <v>0</v>
      </c>
      <c r="P98" s="240">
        <v>0</v>
      </c>
      <c r="Q98" s="240">
        <f>ROUND(E98*P98,2)</f>
        <v>0</v>
      </c>
      <c r="R98" s="242" t="s">
        <v>158</v>
      </c>
      <c r="S98" s="242" t="s">
        <v>121</v>
      </c>
      <c r="T98" s="243" t="s">
        <v>121</v>
      </c>
      <c r="U98" s="223">
        <v>0.13100000000000001</v>
      </c>
      <c r="V98" s="223">
        <f>ROUND(E98*U98,2)</f>
        <v>5.24</v>
      </c>
      <c r="W98" s="223"/>
      <c r="X98" s="223" t="s">
        <v>122</v>
      </c>
      <c r="Y98" s="223" t="s">
        <v>123</v>
      </c>
      <c r="Z98" s="212"/>
      <c r="AA98" s="212"/>
      <c r="AB98" s="212"/>
      <c r="AC98" s="212"/>
      <c r="AD98" s="212"/>
      <c r="AE98" s="212"/>
      <c r="AF98" s="212"/>
      <c r="AG98" s="212" t="s">
        <v>124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59" t="s">
        <v>249</v>
      </c>
      <c r="D99" s="245"/>
      <c r="E99" s="245"/>
      <c r="F99" s="245"/>
      <c r="G99" s="245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2"/>
      <c r="AA99" s="212"/>
      <c r="AB99" s="212"/>
      <c r="AC99" s="212"/>
      <c r="AD99" s="212"/>
      <c r="AE99" s="212"/>
      <c r="AF99" s="212"/>
      <c r="AG99" s="212" t="s">
        <v>126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19"/>
      <c r="B100" s="220"/>
      <c r="C100" s="260" t="s">
        <v>250</v>
      </c>
      <c r="D100" s="225"/>
      <c r="E100" s="226">
        <v>40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2"/>
      <c r="AA100" s="212"/>
      <c r="AB100" s="212"/>
      <c r="AC100" s="212"/>
      <c r="AD100" s="212"/>
      <c r="AE100" s="212"/>
      <c r="AF100" s="212"/>
      <c r="AG100" s="212" t="s">
        <v>128</v>
      </c>
      <c r="AH100" s="212">
        <v>5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x14ac:dyDescent="0.2">
      <c r="A101" s="230" t="s">
        <v>115</v>
      </c>
      <c r="B101" s="231" t="s">
        <v>71</v>
      </c>
      <c r="C101" s="257" t="s">
        <v>72</v>
      </c>
      <c r="D101" s="232"/>
      <c r="E101" s="233"/>
      <c r="F101" s="234"/>
      <c r="G101" s="234">
        <f>SUMIF(AG102:AG105,"&lt;&gt;NOR",G102:G105)</f>
        <v>0</v>
      </c>
      <c r="H101" s="234"/>
      <c r="I101" s="234">
        <f>SUM(I102:I105)</f>
        <v>0</v>
      </c>
      <c r="J101" s="234"/>
      <c r="K101" s="234">
        <f>SUM(K102:K105)</f>
        <v>0</v>
      </c>
      <c r="L101" s="234"/>
      <c r="M101" s="234">
        <f>SUM(M102:M105)</f>
        <v>0</v>
      </c>
      <c r="N101" s="233"/>
      <c r="O101" s="233">
        <f>SUM(O102:O105)</f>
        <v>3.78</v>
      </c>
      <c r="P101" s="233"/>
      <c r="Q101" s="233">
        <f>SUM(Q102:Q105)</f>
        <v>15.52</v>
      </c>
      <c r="R101" s="234"/>
      <c r="S101" s="234"/>
      <c r="T101" s="235"/>
      <c r="U101" s="229"/>
      <c r="V101" s="229">
        <f>SUM(V102:V105)</f>
        <v>180.2</v>
      </c>
      <c r="W101" s="229"/>
      <c r="X101" s="229"/>
      <c r="Y101" s="229"/>
      <c r="AG101" t="s">
        <v>116</v>
      </c>
    </row>
    <row r="102" spans="1:60" ht="22.5" outlineLevel="1" x14ac:dyDescent="0.2">
      <c r="A102" s="237">
        <v>31</v>
      </c>
      <c r="B102" s="238" t="s">
        <v>251</v>
      </c>
      <c r="C102" s="258" t="s">
        <v>252</v>
      </c>
      <c r="D102" s="239" t="s">
        <v>132</v>
      </c>
      <c r="E102" s="240">
        <v>160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21</v>
      </c>
      <c r="M102" s="242">
        <f>G102*(1+L102/100)</f>
        <v>0</v>
      </c>
      <c r="N102" s="240">
        <v>2.3640000000000001E-2</v>
      </c>
      <c r="O102" s="240">
        <f>ROUND(E102*N102,2)</f>
        <v>3.78</v>
      </c>
      <c r="P102" s="240">
        <v>0</v>
      </c>
      <c r="Q102" s="240">
        <f>ROUND(E102*P102,2)</f>
        <v>0</v>
      </c>
      <c r="R102" s="242" t="s">
        <v>253</v>
      </c>
      <c r="S102" s="242" t="s">
        <v>121</v>
      </c>
      <c r="T102" s="243" t="s">
        <v>121</v>
      </c>
      <c r="U102" s="223">
        <v>0.63300000000000001</v>
      </c>
      <c r="V102" s="223">
        <f>ROUND(E102*U102,2)</f>
        <v>101.28</v>
      </c>
      <c r="W102" s="223"/>
      <c r="X102" s="223" t="s">
        <v>122</v>
      </c>
      <c r="Y102" s="223" t="s">
        <v>123</v>
      </c>
      <c r="Z102" s="212"/>
      <c r="AA102" s="212"/>
      <c r="AB102" s="212"/>
      <c r="AC102" s="212"/>
      <c r="AD102" s="212"/>
      <c r="AE102" s="212"/>
      <c r="AF102" s="212"/>
      <c r="AG102" s="212" t="s">
        <v>124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19"/>
      <c r="B103" s="220"/>
      <c r="C103" s="260" t="s">
        <v>254</v>
      </c>
      <c r="D103" s="225"/>
      <c r="E103" s="226">
        <v>160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2"/>
      <c r="AA103" s="212"/>
      <c r="AB103" s="212"/>
      <c r="AC103" s="212"/>
      <c r="AD103" s="212"/>
      <c r="AE103" s="212"/>
      <c r="AF103" s="212"/>
      <c r="AG103" s="212" t="s">
        <v>128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1" x14ac:dyDescent="0.2">
      <c r="A104" s="237">
        <v>32</v>
      </c>
      <c r="B104" s="238" t="s">
        <v>255</v>
      </c>
      <c r="C104" s="258" t="s">
        <v>256</v>
      </c>
      <c r="D104" s="239" t="s">
        <v>119</v>
      </c>
      <c r="E104" s="240">
        <v>263.06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21</v>
      </c>
      <c r="M104" s="242">
        <f>G104*(1+L104/100)</f>
        <v>0</v>
      </c>
      <c r="N104" s="240">
        <v>0</v>
      </c>
      <c r="O104" s="240">
        <f>ROUND(E104*N104,2)</f>
        <v>0</v>
      </c>
      <c r="P104" s="240">
        <v>5.8999999999999997E-2</v>
      </c>
      <c r="Q104" s="240">
        <f>ROUND(E104*P104,2)</f>
        <v>15.52</v>
      </c>
      <c r="R104" s="242" t="s">
        <v>253</v>
      </c>
      <c r="S104" s="242" t="s">
        <v>121</v>
      </c>
      <c r="T104" s="243" t="s">
        <v>121</v>
      </c>
      <c r="U104" s="223">
        <v>0.3</v>
      </c>
      <c r="V104" s="223">
        <f>ROUND(E104*U104,2)</f>
        <v>78.92</v>
      </c>
      <c r="W104" s="223"/>
      <c r="X104" s="223" t="s">
        <v>122</v>
      </c>
      <c r="Y104" s="223" t="s">
        <v>123</v>
      </c>
      <c r="Z104" s="212"/>
      <c r="AA104" s="212"/>
      <c r="AB104" s="212"/>
      <c r="AC104" s="212"/>
      <c r="AD104" s="212"/>
      <c r="AE104" s="212"/>
      <c r="AF104" s="212"/>
      <c r="AG104" s="212" t="s">
        <v>124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60" t="s">
        <v>148</v>
      </c>
      <c r="D105" s="225"/>
      <c r="E105" s="226">
        <v>263.06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2"/>
      <c r="AA105" s="212"/>
      <c r="AB105" s="212"/>
      <c r="AC105" s="212"/>
      <c r="AD105" s="212"/>
      <c r="AE105" s="212"/>
      <c r="AF105" s="212"/>
      <c r="AG105" s="212" t="s">
        <v>128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">
      <c r="A106" s="230" t="s">
        <v>115</v>
      </c>
      <c r="B106" s="231" t="s">
        <v>73</v>
      </c>
      <c r="C106" s="257" t="s">
        <v>74</v>
      </c>
      <c r="D106" s="232"/>
      <c r="E106" s="233"/>
      <c r="F106" s="234"/>
      <c r="G106" s="234">
        <f>SUMIF(AG107:AG108,"&lt;&gt;NOR",G107:G108)</f>
        <v>0</v>
      </c>
      <c r="H106" s="234"/>
      <c r="I106" s="234">
        <f>SUM(I107:I108)</f>
        <v>0</v>
      </c>
      <c r="J106" s="234"/>
      <c r="K106" s="234">
        <f>SUM(K107:K108)</f>
        <v>0</v>
      </c>
      <c r="L106" s="234"/>
      <c r="M106" s="234">
        <f>SUM(M107:M108)</f>
        <v>0</v>
      </c>
      <c r="N106" s="233"/>
      <c r="O106" s="233">
        <f>SUM(O107:O108)</f>
        <v>0</v>
      </c>
      <c r="P106" s="233"/>
      <c r="Q106" s="233">
        <f>SUM(Q107:Q108)</f>
        <v>0</v>
      </c>
      <c r="R106" s="234"/>
      <c r="S106" s="234"/>
      <c r="T106" s="235"/>
      <c r="U106" s="229"/>
      <c r="V106" s="229">
        <f>SUM(V107:V108)</f>
        <v>97.07</v>
      </c>
      <c r="W106" s="229"/>
      <c r="X106" s="229"/>
      <c r="Y106" s="229"/>
      <c r="AG106" t="s">
        <v>116</v>
      </c>
    </row>
    <row r="107" spans="1:60" ht="22.5" outlineLevel="1" x14ac:dyDescent="0.2">
      <c r="A107" s="237">
        <v>33</v>
      </c>
      <c r="B107" s="238" t="s">
        <v>257</v>
      </c>
      <c r="C107" s="258" t="s">
        <v>258</v>
      </c>
      <c r="D107" s="239" t="s">
        <v>229</v>
      </c>
      <c r="E107" s="240">
        <v>37.66628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21</v>
      </c>
      <c r="M107" s="242">
        <f>G107*(1+L107/100)</f>
        <v>0</v>
      </c>
      <c r="N107" s="240">
        <v>0</v>
      </c>
      <c r="O107" s="240">
        <f>ROUND(E107*N107,2)</f>
        <v>0</v>
      </c>
      <c r="P107" s="240">
        <v>0</v>
      </c>
      <c r="Q107" s="240">
        <f>ROUND(E107*P107,2)</f>
        <v>0</v>
      </c>
      <c r="R107" s="242" t="s">
        <v>133</v>
      </c>
      <c r="S107" s="242" t="s">
        <v>121</v>
      </c>
      <c r="T107" s="243" t="s">
        <v>121</v>
      </c>
      <c r="U107" s="223">
        <v>2.577</v>
      </c>
      <c r="V107" s="223">
        <f>ROUND(E107*U107,2)</f>
        <v>97.07</v>
      </c>
      <c r="W107" s="223"/>
      <c r="X107" s="223" t="s">
        <v>230</v>
      </c>
      <c r="Y107" s="223" t="s">
        <v>123</v>
      </c>
      <c r="Z107" s="212"/>
      <c r="AA107" s="212"/>
      <c r="AB107" s="212"/>
      <c r="AC107" s="212"/>
      <c r="AD107" s="212"/>
      <c r="AE107" s="212"/>
      <c r="AF107" s="212"/>
      <c r="AG107" s="212" t="s">
        <v>231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19"/>
      <c r="B108" s="220"/>
      <c r="C108" s="259" t="s">
        <v>259</v>
      </c>
      <c r="D108" s="245"/>
      <c r="E108" s="245"/>
      <c r="F108" s="245"/>
      <c r="G108" s="245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2"/>
      <c r="AA108" s="212"/>
      <c r="AB108" s="212"/>
      <c r="AC108" s="212"/>
      <c r="AD108" s="212"/>
      <c r="AE108" s="212"/>
      <c r="AF108" s="212"/>
      <c r="AG108" s="212" t="s">
        <v>126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2">
      <c r="A109" s="230" t="s">
        <v>115</v>
      </c>
      <c r="B109" s="231" t="s">
        <v>75</v>
      </c>
      <c r="C109" s="257" t="s">
        <v>76</v>
      </c>
      <c r="D109" s="232"/>
      <c r="E109" s="233"/>
      <c r="F109" s="234"/>
      <c r="G109" s="234">
        <f>SUMIF(AG110:AG134,"&lt;&gt;NOR",G110:G134)</f>
        <v>0</v>
      </c>
      <c r="H109" s="234"/>
      <c r="I109" s="234">
        <f>SUM(I110:I134)</f>
        <v>0</v>
      </c>
      <c r="J109" s="234"/>
      <c r="K109" s="234">
        <f>SUM(K110:K134)</f>
        <v>0</v>
      </c>
      <c r="L109" s="234"/>
      <c r="M109" s="234">
        <f>SUM(M110:M134)</f>
        <v>0</v>
      </c>
      <c r="N109" s="233"/>
      <c r="O109" s="233">
        <f>SUM(O110:O134)</f>
        <v>5.4299999999999988</v>
      </c>
      <c r="P109" s="233"/>
      <c r="Q109" s="233">
        <f>SUM(Q110:Q134)</f>
        <v>5.04</v>
      </c>
      <c r="R109" s="234"/>
      <c r="S109" s="234"/>
      <c r="T109" s="235"/>
      <c r="U109" s="229"/>
      <c r="V109" s="229">
        <f>SUM(V110:V134)</f>
        <v>190.31</v>
      </c>
      <c r="W109" s="229"/>
      <c r="X109" s="229"/>
      <c r="Y109" s="229"/>
      <c r="AG109" t="s">
        <v>116</v>
      </c>
    </row>
    <row r="110" spans="1:60" ht="22.5" outlineLevel="1" x14ac:dyDescent="0.2">
      <c r="A110" s="248">
        <v>34</v>
      </c>
      <c r="B110" s="249" t="s">
        <v>260</v>
      </c>
      <c r="C110" s="265" t="s">
        <v>261</v>
      </c>
      <c r="D110" s="250" t="s">
        <v>218</v>
      </c>
      <c r="E110" s="251">
        <v>3</v>
      </c>
      <c r="F110" s="252"/>
      <c r="G110" s="253">
        <f>ROUND(E110*F110,2)</f>
        <v>0</v>
      </c>
      <c r="H110" s="252"/>
      <c r="I110" s="253">
        <f>ROUND(E110*H110,2)</f>
        <v>0</v>
      </c>
      <c r="J110" s="252"/>
      <c r="K110" s="253">
        <f>ROUND(E110*J110,2)</f>
        <v>0</v>
      </c>
      <c r="L110" s="253">
        <v>21</v>
      </c>
      <c r="M110" s="253">
        <f>G110*(1+L110/100)</f>
        <v>0</v>
      </c>
      <c r="N110" s="251">
        <v>0.17008999999999999</v>
      </c>
      <c r="O110" s="251">
        <f>ROUND(E110*N110,2)</f>
        <v>0.51</v>
      </c>
      <c r="P110" s="251">
        <v>0</v>
      </c>
      <c r="Q110" s="251">
        <f>ROUND(E110*P110,2)</f>
        <v>0</v>
      </c>
      <c r="R110" s="253"/>
      <c r="S110" s="253" t="s">
        <v>171</v>
      </c>
      <c r="T110" s="254" t="s">
        <v>121</v>
      </c>
      <c r="U110" s="223">
        <v>30</v>
      </c>
      <c r="V110" s="223">
        <f>ROUND(E110*U110,2)</f>
        <v>90</v>
      </c>
      <c r="W110" s="223"/>
      <c r="X110" s="223" t="s">
        <v>122</v>
      </c>
      <c r="Y110" s="223" t="s">
        <v>123</v>
      </c>
      <c r="Z110" s="212"/>
      <c r="AA110" s="212"/>
      <c r="AB110" s="212"/>
      <c r="AC110" s="212"/>
      <c r="AD110" s="212"/>
      <c r="AE110" s="212"/>
      <c r="AF110" s="212"/>
      <c r="AG110" s="212" t="s">
        <v>124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 x14ac:dyDescent="0.2">
      <c r="A111" s="237">
        <v>35</v>
      </c>
      <c r="B111" s="238" t="s">
        <v>262</v>
      </c>
      <c r="C111" s="258" t="s">
        <v>263</v>
      </c>
      <c r="D111" s="239" t="s">
        <v>119</v>
      </c>
      <c r="E111" s="240">
        <v>120</v>
      </c>
      <c r="F111" s="241"/>
      <c r="G111" s="242">
        <f>ROUND(E111*F111,2)</f>
        <v>0</v>
      </c>
      <c r="H111" s="241"/>
      <c r="I111" s="242">
        <f>ROUND(E111*H111,2)</f>
        <v>0</v>
      </c>
      <c r="J111" s="241"/>
      <c r="K111" s="242">
        <f>ROUND(E111*J111,2)</f>
        <v>0</v>
      </c>
      <c r="L111" s="242">
        <v>21</v>
      </c>
      <c r="M111" s="242">
        <f>G111*(1+L111/100)</f>
        <v>0</v>
      </c>
      <c r="N111" s="240">
        <v>1.426E-2</v>
      </c>
      <c r="O111" s="240">
        <f>ROUND(E111*N111,2)</f>
        <v>1.71</v>
      </c>
      <c r="P111" s="240">
        <v>0</v>
      </c>
      <c r="Q111" s="240">
        <f>ROUND(E111*P111,2)</f>
        <v>0</v>
      </c>
      <c r="R111" s="242" t="s">
        <v>264</v>
      </c>
      <c r="S111" s="242" t="s">
        <v>121</v>
      </c>
      <c r="T111" s="243" t="s">
        <v>121</v>
      </c>
      <c r="U111" s="223">
        <v>0.16200000000000001</v>
      </c>
      <c r="V111" s="223">
        <f>ROUND(E111*U111,2)</f>
        <v>19.440000000000001</v>
      </c>
      <c r="W111" s="223"/>
      <c r="X111" s="223" t="s">
        <v>122</v>
      </c>
      <c r="Y111" s="223" t="s">
        <v>123</v>
      </c>
      <c r="Z111" s="212"/>
      <c r="AA111" s="212"/>
      <c r="AB111" s="212"/>
      <c r="AC111" s="212"/>
      <c r="AD111" s="212"/>
      <c r="AE111" s="212"/>
      <c r="AF111" s="212"/>
      <c r="AG111" s="212" t="s">
        <v>124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60" t="s">
        <v>265</v>
      </c>
      <c r="D112" s="225"/>
      <c r="E112" s="226">
        <v>102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2"/>
      <c r="AA112" s="212"/>
      <c r="AB112" s="212"/>
      <c r="AC112" s="212"/>
      <c r="AD112" s="212"/>
      <c r="AE112" s="212"/>
      <c r="AF112" s="212"/>
      <c r="AG112" s="212" t="s">
        <v>128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60" t="s">
        <v>266</v>
      </c>
      <c r="D113" s="225"/>
      <c r="E113" s="226"/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2"/>
      <c r="AA113" s="212"/>
      <c r="AB113" s="212"/>
      <c r="AC113" s="212"/>
      <c r="AD113" s="212"/>
      <c r="AE113" s="212"/>
      <c r="AF113" s="212"/>
      <c r="AG113" s="212" t="s">
        <v>128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60" t="s">
        <v>267</v>
      </c>
      <c r="D114" s="225"/>
      <c r="E114" s="226">
        <v>18</v>
      </c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2"/>
      <c r="AA114" s="212"/>
      <c r="AB114" s="212"/>
      <c r="AC114" s="212"/>
      <c r="AD114" s="212"/>
      <c r="AE114" s="212"/>
      <c r="AF114" s="212"/>
      <c r="AG114" s="212" t="s">
        <v>128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2.5" outlineLevel="1" x14ac:dyDescent="0.2">
      <c r="A115" s="237">
        <v>36</v>
      </c>
      <c r="B115" s="238" t="s">
        <v>268</v>
      </c>
      <c r="C115" s="258" t="s">
        <v>269</v>
      </c>
      <c r="D115" s="239" t="s">
        <v>119</v>
      </c>
      <c r="E115" s="240">
        <v>138</v>
      </c>
      <c r="F115" s="241"/>
      <c r="G115" s="242">
        <f>ROUND(E115*F115,2)</f>
        <v>0</v>
      </c>
      <c r="H115" s="241"/>
      <c r="I115" s="242">
        <f>ROUND(E115*H115,2)</f>
        <v>0</v>
      </c>
      <c r="J115" s="241"/>
      <c r="K115" s="242">
        <f>ROUND(E115*J115,2)</f>
        <v>0</v>
      </c>
      <c r="L115" s="242">
        <v>21</v>
      </c>
      <c r="M115" s="242">
        <f>G115*(1+L115/100)</f>
        <v>0</v>
      </c>
      <c r="N115" s="240">
        <v>0</v>
      </c>
      <c r="O115" s="240">
        <f>ROUND(E115*N115,2)</f>
        <v>0</v>
      </c>
      <c r="P115" s="240">
        <v>1.4999999999999999E-2</v>
      </c>
      <c r="Q115" s="240">
        <f>ROUND(E115*P115,2)</f>
        <v>2.0699999999999998</v>
      </c>
      <c r="R115" s="242" t="s">
        <v>264</v>
      </c>
      <c r="S115" s="242" t="s">
        <v>121</v>
      </c>
      <c r="T115" s="243" t="s">
        <v>121</v>
      </c>
      <c r="U115" s="223">
        <v>0.09</v>
      </c>
      <c r="V115" s="223">
        <f>ROUND(E115*U115,2)</f>
        <v>12.42</v>
      </c>
      <c r="W115" s="223"/>
      <c r="X115" s="223" t="s">
        <v>122</v>
      </c>
      <c r="Y115" s="223" t="s">
        <v>123</v>
      </c>
      <c r="Z115" s="212"/>
      <c r="AA115" s="212"/>
      <c r="AB115" s="212"/>
      <c r="AC115" s="212"/>
      <c r="AD115" s="212"/>
      <c r="AE115" s="212"/>
      <c r="AF115" s="212"/>
      <c r="AG115" s="212" t="s">
        <v>124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19"/>
      <c r="B116" s="220"/>
      <c r="C116" s="260" t="s">
        <v>270</v>
      </c>
      <c r="D116" s="225"/>
      <c r="E116" s="226">
        <v>138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2"/>
      <c r="AA116" s="212"/>
      <c r="AB116" s="212"/>
      <c r="AC116" s="212"/>
      <c r="AD116" s="212"/>
      <c r="AE116" s="212"/>
      <c r="AF116" s="212"/>
      <c r="AG116" s="212" t="s">
        <v>128</v>
      </c>
      <c r="AH116" s="212">
        <v>5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37">
        <v>37</v>
      </c>
      <c r="B117" s="238" t="s">
        <v>271</v>
      </c>
      <c r="C117" s="258" t="s">
        <v>272</v>
      </c>
      <c r="D117" s="239" t="s">
        <v>119</v>
      </c>
      <c r="E117" s="240">
        <v>138</v>
      </c>
      <c r="F117" s="241"/>
      <c r="G117" s="242">
        <f>ROUND(E117*F117,2)</f>
        <v>0</v>
      </c>
      <c r="H117" s="241"/>
      <c r="I117" s="242">
        <f>ROUND(E117*H117,2)</f>
        <v>0</v>
      </c>
      <c r="J117" s="241"/>
      <c r="K117" s="242">
        <f>ROUND(E117*J117,2)</f>
        <v>0</v>
      </c>
      <c r="L117" s="242">
        <v>21</v>
      </c>
      <c r="M117" s="242">
        <f>G117*(1+L117/100)</f>
        <v>0</v>
      </c>
      <c r="N117" s="240">
        <v>1.452E-2</v>
      </c>
      <c r="O117" s="240">
        <f>ROUND(E117*N117,2)</f>
        <v>2</v>
      </c>
      <c r="P117" s="240">
        <v>0</v>
      </c>
      <c r="Q117" s="240">
        <f>ROUND(E117*P117,2)</f>
        <v>0</v>
      </c>
      <c r="R117" s="242" t="s">
        <v>264</v>
      </c>
      <c r="S117" s="242" t="s">
        <v>121</v>
      </c>
      <c r="T117" s="243" t="s">
        <v>121</v>
      </c>
      <c r="U117" s="223">
        <v>0.27</v>
      </c>
      <c r="V117" s="223">
        <f>ROUND(E117*U117,2)</f>
        <v>37.26</v>
      </c>
      <c r="W117" s="223"/>
      <c r="X117" s="223" t="s">
        <v>122</v>
      </c>
      <c r="Y117" s="223" t="s">
        <v>123</v>
      </c>
      <c r="Z117" s="212"/>
      <c r="AA117" s="212"/>
      <c r="AB117" s="212"/>
      <c r="AC117" s="212"/>
      <c r="AD117" s="212"/>
      <c r="AE117" s="212"/>
      <c r="AF117" s="212"/>
      <c r="AG117" s="212" t="s">
        <v>124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60" t="s">
        <v>273</v>
      </c>
      <c r="D118" s="225"/>
      <c r="E118" s="226"/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2"/>
      <c r="AA118" s="212"/>
      <c r="AB118" s="212"/>
      <c r="AC118" s="212"/>
      <c r="AD118" s="212"/>
      <c r="AE118" s="212"/>
      <c r="AF118" s="212"/>
      <c r="AG118" s="212" t="s">
        <v>128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60" t="s">
        <v>274</v>
      </c>
      <c r="D119" s="225"/>
      <c r="E119" s="226">
        <v>120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2"/>
      <c r="AA119" s="212"/>
      <c r="AB119" s="212"/>
      <c r="AC119" s="212"/>
      <c r="AD119" s="212"/>
      <c r="AE119" s="212"/>
      <c r="AF119" s="212"/>
      <c r="AG119" s="212" t="s">
        <v>128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19"/>
      <c r="B120" s="220"/>
      <c r="C120" s="260" t="s">
        <v>267</v>
      </c>
      <c r="D120" s="225"/>
      <c r="E120" s="226">
        <v>18</v>
      </c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2"/>
      <c r="AA120" s="212"/>
      <c r="AB120" s="212"/>
      <c r="AC120" s="212"/>
      <c r="AD120" s="212"/>
      <c r="AE120" s="212"/>
      <c r="AF120" s="212"/>
      <c r="AG120" s="212" t="s">
        <v>128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37">
        <v>38</v>
      </c>
      <c r="B121" s="238" t="s">
        <v>275</v>
      </c>
      <c r="C121" s="258" t="s">
        <v>276</v>
      </c>
      <c r="D121" s="239" t="s">
        <v>119</v>
      </c>
      <c r="E121" s="240">
        <v>120</v>
      </c>
      <c r="F121" s="241"/>
      <c r="G121" s="242">
        <f>ROUND(E121*F121,2)</f>
        <v>0</v>
      </c>
      <c r="H121" s="241"/>
      <c r="I121" s="242">
        <f>ROUND(E121*H121,2)</f>
        <v>0</v>
      </c>
      <c r="J121" s="241"/>
      <c r="K121" s="242">
        <f>ROUND(E121*J121,2)</f>
        <v>0</v>
      </c>
      <c r="L121" s="242">
        <v>21</v>
      </c>
      <c r="M121" s="242">
        <f>G121*(1+L121/100)</f>
        <v>0</v>
      </c>
      <c r="N121" s="240">
        <v>0</v>
      </c>
      <c r="O121" s="240">
        <f>ROUND(E121*N121,2)</f>
        <v>0</v>
      </c>
      <c r="P121" s="240">
        <v>1.4E-2</v>
      </c>
      <c r="Q121" s="240">
        <f>ROUND(E121*P121,2)</f>
        <v>1.68</v>
      </c>
      <c r="R121" s="242" t="s">
        <v>264</v>
      </c>
      <c r="S121" s="242" t="s">
        <v>121</v>
      </c>
      <c r="T121" s="243" t="s">
        <v>121</v>
      </c>
      <c r="U121" s="223">
        <v>0.08</v>
      </c>
      <c r="V121" s="223">
        <f>ROUND(E121*U121,2)</f>
        <v>9.6</v>
      </c>
      <c r="W121" s="223"/>
      <c r="X121" s="223" t="s">
        <v>122</v>
      </c>
      <c r="Y121" s="223" t="s">
        <v>123</v>
      </c>
      <c r="Z121" s="212"/>
      <c r="AA121" s="212"/>
      <c r="AB121" s="212"/>
      <c r="AC121" s="212"/>
      <c r="AD121" s="212"/>
      <c r="AE121" s="212"/>
      <c r="AF121" s="212"/>
      <c r="AG121" s="212" t="s">
        <v>124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60" t="s">
        <v>277</v>
      </c>
      <c r="D122" s="225"/>
      <c r="E122" s="226">
        <v>120</v>
      </c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128</v>
      </c>
      <c r="AH122" s="212">
        <v>5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37">
        <v>39</v>
      </c>
      <c r="B123" s="238" t="s">
        <v>278</v>
      </c>
      <c r="C123" s="258" t="s">
        <v>279</v>
      </c>
      <c r="D123" s="239" t="s">
        <v>132</v>
      </c>
      <c r="E123" s="240">
        <v>76</v>
      </c>
      <c r="F123" s="241"/>
      <c r="G123" s="242">
        <f>ROUND(E123*F123,2)</f>
        <v>0</v>
      </c>
      <c r="H123" s="241"/>
      <c r="I123" s="242">
        <f>ROUND(E123*H123,2)</f>
        <v>0</v>
      </c>
      <c r="J123" s="241"/>
      <c r="K123" s="242">
        <f>ROUND(E123*J123,2)</f>
        <v>0</v>
      </c>
      <c r="L123" s="242">
        <v>21</v>
      </c>
      <c r="M123" s="242">
        <f>G123*(1+L123/100)</f>
        <v>0</v>
      </c>
      <c r="N123" s="240">
        <v>1.6000000000000001E-4</v>
      </c>
      <c r="O123" s="240">
        <f>ROUND(E123*N123,2)</f>
        <v>0.01</v>
      </c>
      <c r="P123" s="240">
        <v>0</v>
      </c>
      <c r="Q123" s="240">
        <f>ROUND(E123*P123,2)</f>
        <v>0</v>
      </c>
      <c r="R123" s="242" t="s">
        <v>264</v>
      </c>
      <c r="S123" s="242" t="s">
        <v>121</v>
      </c>
      <c r="T123" s="243" t="s">
        <v>121</v>
      </c>
      <c r="U123" s="223">
        <v>0.158</v>
      </c>
      <c r="V123" s="223">
        <f>ROUND(E123*U123,2)</f>
        <v>12.01</v>
      </c>
      <c r="W123" s="223"/>
      <c r="X123" s="223" t="s">
        <v>122</v>
      </c>
      <c r="Y123" s="223" t="s">
        <v>123</v>
      </c>
      <c r="Z123" s="212"/>
      <c r="AA123" s="212"/>
      <c r="AB123" s="212"/>
      <c r="AC123" s="212"/>
      <c r="AD123" s="212"/>
      <c r="AE123" s="212"/>
      <c r="AF123" s="212"/>
      <c r="AG123" s="212" t="s">
        <v>124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">
      <c r="A124" s="219"/>
      <c r="B124" s="220"/>
      <c r="C124" s="260" t="s">
        <v>280</v>
      </c>
      <c r="D124" s="225"/>
      <c r="E124" s="226"/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2"/>
      <c r="AA124" s="212"/>
      <c r="AB124" s="212"/>
      <c r="AC124" s="212"/>
      <c r="AD124" s="212"/>
      <c r="AE124" s="212"/>
      <c r="AF124" s="212"/>
      <c r="AG124" s="212" t="s">
        <v>128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19"/>
      <c r="B125" s="220"/>
      <c r="C125" s="260" t="s">
        <v>281</v>
      </c>
      <c r="D125" s="225"/>
      <c r="E125" s="226">
        <v>76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2"/>
      <c r="AA125" s="212"/>
      <c r="AB125" s="212"/>
      <c r="AC125" s="212"/>
      <c r="AD125" s="212"/>
      <c r="AE125" s="212"/>
      <c r="AF125" s="212"/>
      <c r="AG125" s="212" t="s">
        <v>128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7">
        <v>40</v>
      </c>
      <c r="B126" s="238" t="s">
        <v>282</v>
      </c>
      <c r="C126" s="258" t="s">
        <v>283</v>
      </c>
      <c r="D126" s="239" t="s">
        <v>132</v>
      </c>
      <c r="E126" s="240">
        <v>76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21</v>
      </c>
      <c r="M126" s="242">
        <f>G126*(1+L126/100)</f>
        <v>0</v>
      </c>
      <c r="N126" s="240">
        <v>1.6000000000000001E-4</v>
      </c>
      <c r="O126" s="240">
        <f>ROUND(E126*N126,2)</f>
        <v>0.01</v>
      </c>
      <c r="P126" s="240">
        <v>1.7000000000000001E-2</v>
      </c>
      <c r="Q126" s="240">
        <f>ROUND(E126*P126,2)</f>
        <v>1.29</v>
      </c>
      <c r="R126" s="242" t="s">
        <v>264</v>
      </c>
      <c r="S126" s="242" t="s">
        <v>121</v>
      </c>
      <c r="T126" s="243" t="s">
        <v>121</v>
      </c>
      <c r="U126" s="223">
        <v>0.126</v>
      </c>
      <c r="V126" s="223">
        <f>ROUND(E126*U126,2)</f>
        <v>9.58</v>
      </c>
      <c r="W126" s="223"/>
      <c r="X126" s="223" t="s">
        <v>122</v>
      </c>
      <c r="Y126" s="223" t="s">
        <v>123</v>
      </c>
      <c r="Z126" s="212"/>
      <c r="AA126" s="212"/>
      <c r="AB126" s="212"/>
      <c r="AC126" s="212"/>
      <c r="AD126" s="212"/>
      <c r="AE126" s="212"/>
      <c r="AF126" s="212"/>
      <c r="AG126" s="212" t="s">
        <v>124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60" t="s">
        <v>284</v>
      </c>
      <c r="D127" s="225"/>
      <c r="E127" s="226">
        <v>76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2"/>
      <c r="AA127" s="212"/>
      <c r="AB127" s="212"/>
      <c r="AC127" s="212"/>
      <c r="AD127" s="212"/>
      <c r="AE127" s="212"/>
      <c r="AF127" s="212"/>
      <c r="AG127" s="212" t="s">
        <v>128</v>
      </c>
      <c r="AH127" s="212">
        <v>5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37">
        <v>41</v>
      </c>
      <c r="B128" s="238" t="s">
        <v>285</v>
      </c>
      <c r="C128" s="258" t="s">
        <v>286</v>
      </c>
      <c r="D128" s="239" t="s">
        <v>185</v>
      </c>
      <c r="E128" s="240">
        <v>4.8255999999999997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21</v>
      </c>
      <c r="M128" s="242">
        <f>G128*(1+L128/100)</f>
        <v>0</v>
      </c>
      <c r="N128" s="240">
        <v>3.0100000000000001E-3</v>
      </c>
      <c r="O128" s="240">
        <f>ROUND(E128*N128,2)</f>
        <v>0.01</v>
      </c>
      <c r="P128" s="240">
        <v>0</v>
      </c>
      <c r="Q128" s="240">
        <f>ROUND(E128*P128,2)</f>
        <v>0</v>
      </c>
      <c r="R128" s="242" t="s">
        <v>264</v>
      </c>
      <c r="S128" s="242" t="s">
        <v>121</v>
      </c>
      <c r="T128" s="243" t="s">
        <v>121</v>
      </c>
      <c r="U128" s="223">
        <v>0</v>
      </c>
      <c r="V128" s="223">
        <f>ROUND(E128*U128,2)</f>
        <v>0</v>
      </c>
      <c r="W128" s="223"/>
      <c r="X128" s="223" t="s">
        <v>122</v>
      </c>
      <c r="Y128" s="223" t="s">
        <v>123</v>
      </c>
      <c r="Z128" s="212"/>
      <c r="AA128" s="212"/>
      <c r="AB128" s="212"/>
      <c r="AC128" s="212"/>
      <c r="AD128" s="212"/>
      <c r="AE128" s="212"/>
      <c r="AF128" s="212"/>
      <c r="AG128" s="212" t="s">
        <v>124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60" t="s">
        <v>287</v>
      </c>
      <c r="D129" s="225"/>
      <c r="E129" s="226">
        <v>2.88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2"/>
      <c r="AA129" s="212"/>
      <c r="AB129" s="212"/>
      <c r="AC129" s="212"/>
      <c r="AD129" s="212"/>
      <c r="AE129" s="212"/>
      <c r="AF129" s="212"/>
      <c r="AG129" s="212" t="s">
        <v>128</v>
      </c>
      <c r="AH129" s="212">
        <v>5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60" t="s">
        <v>288</v>
      </c>
      <c r="D130" s="225"/>
      <c r="E130" s="226">
        <v>1.9456</v>
      </c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2"/>
      <c r="AA130" s="212"/>
      <c r="AB130" s="212"/>
      <c r="AC130" s="212"/>
      <c r="AD130" s="212"/>
      <c r="AE130" s="212"/>
      <c r="AF130" s="212"/>
      <c r="AG130" s="212" t="s">
        <v>128</v>
      </c>
      <c r="AH130" s="212">
        <v>5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37">
        <v>42</v>
      </c>
      <c r="B131" s="238" t="s">
        <v>289</v>
      </c>
      <c r="C131" s="258" t="s">
        <v>290</v>
      </c>
      <c r="D131" s="239" t="s">
        <v>185</v>
      </c>
      <c r="E131" s="240">
        <v>2.1401599999999998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21</v>
      </c>
      <c r="M131" s="242">
        <f>G131*(1+L131/100)</f>
        <v>0</v>
      </c>
      <c r="N131" s="240">
        <v>0.55000000000000004</v>
      </c>
      <c r="O131" s="240">
        <f>ROUND(E131*N131,2)</f>
        <v>1.18</v>
      </c>
      <c r="P131" s="240">
        <v>0</v>
      </c>
      <c r="Q131" s="240">
        <f>ROUND(E131*P131,2)</f>
        <v>0</v>
      </c>
      <c r="R131" s="242" t="s">
        <v>235</v>
      </c>
      <c r="S131" s="242" t="s">
        <v>121</v>
      </c>
      <c r="T131" s="243" t="s">
        <v>121</v>
      </c>
      <c r="U131" s="223">
        <v>0</v>
      </c>
      <c r="V131" s="223">
        <f>ROUND(E131*U131,2)</f>
        <v>0</v>
      </c>
      <c r="W131" s="223"/>
      <c r="X131" s="223" t="s">
        <v>236</v>
      </c>
      <c r="Y131" s="223" t="s">
        <v>123</v>
      </c>
      <c r="Z131" s="212"/>
      <c r="AA131" s="212"/>
      <c r="AB131" s="212"/>
      <c r="AC131" s="212"/>
      <c r="AD131" s="212"/>
      <c r="AE131" s="212"/>
      <c r="AF131" s="212"/>
      <c r="AG131" s="212" t="s">
        <v>237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60" t="s">
        <v>291</v>
      </c>
      <c r="D132" s="225"/>
      <c r="E132" s="226">
        <v>2.1401599999999998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2"/>
      <c r="AA132" s="212"/>
      <c r="AB132" s="212"/>
      <c r="AC132" s="212"/>
      <c r="AD132" s="212"/>
      <c r="AE132" s="212"/>
      <c r="AF132" s="212"/>
      <c r="AG132" s="212" t="s">
        <v>128</v>
      </c>
      <c r="AH132" s="212">
        <v>5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>
        <v>43</v>
      </c>
      <c r="B133" s="220" t="s">
        <v>292</v>
      </c>
      <c r="C133" s="266" t="s">
        <v>293</v>
      </c>
      <c r="D133" s="221" t="s">
        <v>0</v>
      </c>
      <c r="E133" s="255"/>
      <c r="F133" s="224"/>
      <c r="G133" s="223">
        <f>ROUND(E133*F133,2)</f>
        <v>0</v>
      </c>
      <c r="H133" s="224"/>
      <c r="I133" s="223">
        <f>ROUND(E133*H133,2)</f>
        <v>0</v>
      </c>
      <c r="J133" s="224"/>
      <c r="K133" s="223">
        <f>ROUND(E133*J133,2)</f>
        <v>0</v>
      </c>
      <c r="L133" s="223">
        <v>21</v>
      </c>
      <c r="M133" s="223">
        <f>G133*(1+L133/100)</f>
        <v>0</v>
      </c>
      <c r="N133" s="222">
        <v>0</v>
      </c>
      <c r="O133" s="222">
        <f>ROUND(E133*N133,2)</f>
        <v>0</v>
      </c>
      <c r="P133" s="222">
        <v>0</v>
      </c>
      <c r="Q133" s="222">
        <f>ROUND(E133*P133,2)</f>
        <v>0</v>
      </c>
      <c r="R133" s="223" t="s">
        <v>264</v>
      </c>
      <c r="S133" s="223" t="s">
        <v>121</v>
      </c>
      <c r="T133" s="223" t="s">
        <v>121</v>
      </c>
      <c r="U133" s="223">
        <v>0</v>
      </c>
      <c r="V133" s="223">
        <f>ROUND(E133*U133,2)</f>
        <v>0</v>
      </c>
      <c r="W133" s="223"/>
      <c r="X133" s="223" t="s">
        <v>230</v>
      </c>
      <c r="Y133" s="223" t="s">
        <v>123</v>
      </c>
      <c r="Z133" s="212"/>
      <c r="AA133" s="212"/>
      <c r="AB133" s="212"/>
      <c r="AC133" s="212"/>
      <c r="AD133" s="212"/>
      <c r="AE133" s="212"/>
      <c r="AF133" s="212"/>
      <c r="AG133" s="212" t="s">
        <v>231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2" x14ac:dyDescent="0.2">
      <c r="A134" s="219"/>
      <c r="B134" s="220"/>
      <c r="C134" s="267" t="s">
        <v>232</v>
      </c>
      <c r="D134" s="256"/>
      <c r="E134" s="256"/>
      <c r="F134" s="256"/>
      <c r="G134" s="256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2"/>
      <c r="AA134" s="212"/>
      <c r="AB134" s="212"/>
      <c r="AC134" s="212"/>
      <c r="AD134" s="212"/>
      <c r="AE134" s="212"/>
      <c r="AF134" s="212"/>
      <c r="AG134" s="212" t="s">
        <v>126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30" t="s">
        <v>115</v>
      </c>
      <c r="B135" s="231" t="s">
        <v>77</v>
      </c>
      <c r="C135" s="257" t="s">
        <v>78</v>
      </c>
      <c r="D135" s="232"/>
      <c r="E135" s="233"/>
      <c r="F135" s="234"/>
      <c r="G135" s="234">
        <f>SUMIF(AG136:AG148,"&lt;&gt;NOR",G136:G148)</f>
        <v>0</v>
      </c>
      <c r="H135" s="234"/>
      <c r="I135" s="234">
        <f>SUM(I136:I148)</f>
        <v>0</v>
      </c>
      <c r="J135" s="234"/>
      <c r="K135" s="234">
        <f>SUM(K136:K148)</f>
        <v>0</v>
      </c>
      <c r="L135" s="234"/>
      <c r="M135" s="234">
        <f>SUM(M136:M148)</f>
        <v>0</v>
      </c>
      <c r="N135" s="233"/>
      <c r="O135" s="233">
        <f>SUM(O136:O148)</f>
        <v>0.18999999999999997</v>
      </c>
      <c r="P135" s="233"/>
      <c r="Q135" s="233">
        <f>SUM(Q136:Q148)</f>
        <v>0.08</v>
      </c>
      <c r="R135" s="234"/>
      <c r="S135" s="234"/>
      <c r="T135" s="235"/>
      <c r="U135" s="229"/>
      <c r="V135" s="229">
        <f>SUM(V136:V148)</f>
        <v>34</v>
      </c>
      <c r="W135" s="229"/>
      <c r="X135" s="229"/>
      <c r="Y135" s="229"/>
      <c r="AG135" t="s">
        <v>116</v>
      </c>
    </row>
    <row r="136" spans="1:60" outlineLevel="1" x14ac:dyDescent="0.2">
      <c r="A136" s="237">
        <v>44</v>
      </c>
      <c r="B136" s="238" t="s">
        <v>294</v>
      </c>
      <c r="C136" s="258" t="s">
        <v>295</v>
      </c>
      <c r="D136" s="239" t="s">
        <v>132</v>
      </c>
      <c r="E136" s="240">
        <v>41.1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21</v>
      </c>
      <c r="M136" s="242">
        <f>G136*(1+L136/100)</f>
        <v>0</v>
      </c>
      <c r="N136" s="240">
        <v>1.91E-3</v>
      </c>
      <c r="O136" s="240">
        <f>ROUND(E136*N136,2)</f>
        <v>0.08</v>
      </c>
      <c r="P136" s="240">
        <v>0</v>
      </c>
      <c r="Q136" s="240">
        <f>ROUND(E136*P136,2)</f>
        <v>0</v>
      </c>
      <c r="R136" s="242" t="s">
        <v>296</v>
      </c>
      <c r="S136" s="242" t="s">
        <v>121</v>
      </c>
      <c r="T136" s="243" t="s">
        <v>121</v>
      </c>
      <c r="U136" s="223">
        <v>0.25</v>
      </c>
      <c r="V136" s="223">
        <f>ROUND(E136*U136,2)</f>
        <v>10.28</v>
      </c>
      <c r="W136" s="223"/>
      <c r="X136" s="223" t="s">
        <v>122</v>
      </c>
      <c r="Y136" s="223" t="s">
        <v>123</v>
      </c>
      <c r="Z136" s="212"/>
      <c r="AA136" s="212"/>
      <c r="AB136" s="212"/>
      <c r="AC136" s="212"/>
      <c r="AD136" s="212"/>
      <c r="AE136" s="212"/>
      <c r="AF136" s="212"/>
      <c r="AG136" s="212" t="s">
        <v>124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19"/>
      <c r="B137" s="220"/>
      <c r="C137" s="260" t="s">
        <v>297</v>
      </c>
      <c r="D137" s="225"/>
      <c r="E137" s="226">
        <v>41.1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2"/>
      <c r="AA137" s="212"/>
      <c r="AB137" s="212"/>
      <c r="AC137" s="212"/>
      <c r="AD137" s="212"/>
      <c r="AE137" s="212"/>
      <c r="AF137" s="212"/>
      <c r="AG137" s="212" t="s">
        <v>128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37">
        <v>45</v>
      </c>
      <c r="B138" s="238" t="s">
        <v>298</v>
      </c>
      <c r="C138" s="258" t="s">
        <v>299</v>
      </c>
      <c r="D138" s="239" t="s">
        <v>132</v>
      </c>
      <c r="E138" s="240">
        <v>42.54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21</v>
      </c>
      <c r="M138" s="242">
        <f>G138*(1+L138/100)</f>
        <v>0</v>
      </c>
      <c r="N138" s="240">
        <v>2.0999999999999999E-3</v>
      </c>
      <c r="O138" s="240">
        <f>ROUND(E138*N138,2)</f>
        <v>0.09</v>
      </c>
      <c r="P138" s="240">
        <v>0</v>
      </c>
      <c r="Q138" s="240">
        <f>ROUND(E138*P138,2)</f>
        <v>0</v>
      </c>
      <c r="R138" s="242" t="s">
        <v>296</v>
      </c>
      <c r="S138" s="242" t="s">
        <v>121</v>
      </c>
      <c r="T138" s="243" t="s">
        <v>121</v>
      </c>
      <c r="U138" s="223">
        <v>0.36725000000000002</v>
      </c>
      <c r="V138" s="223">
        <f>ROUND(E138*U138,2)</f>
        <v>15.62</v>
      </c>
      <c r="W138" s="223"/>
      <c r="X138" s="223" t="s">
        <v>122</v>
      </c>
      <c r="Y138" s="223" t="s">
        <v>123</v>
      </c>
      <c r="Z138" s="212"/>
      <c r="AA138" s="212"/>
      <c r="AB138" s="212"/>
      <c r="AC138" s="212"/>
      <c r="AD138" s="212"/>
      <c r="AE138" s="212"/>
      <c r="AF138" s="212"/>
      <c r="AG138" s="212" t="s">
        <v>124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19"/>
      <c r="B139" s="220"/>
      <c r="C139" s="260" t="s">
        <v>300</v>
      </c>
      <c r="D139" s="225"/>
      <c r="E139" s="226">
        <v>42.54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2"/>
      <c r="AA139" s="212"/>
      <c r="AB139" s="212"/>
      <c r="AC139" s="212"/>
      <c r="AD139" s="212"/>
      <c r="AE139" s="212"/>
      <c r="AF139" s="212"/>
      <c r="AG139" s="212" t="s">
        <v>128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37">
        <v>46</v>
      </c>
      <c r="B140" s="238" t="s">
        <v>301</v>
      </c>
      <c r="C140" s="258" t="s">
        <v>302</v>
      </c>
      <c r="D140" s="239" t="s">
        <v>132</v>
      </c>
      <c r="E140" s="240">
        <v>41.1</v>
      </c>
      <c r="F140" s="241"/>
      <c r="G140" s="242">
        <f>ROUND(E140*F140,2)</f>
        <v>0</v>
      </c>
      <c r="H140" s="241"/>
      <c r="I140" s="242">
        <f>ROUND(E140*H140,2)</f>
        <v>0</v>
      </c>
      <c r="J140" s="241"/>
      <c r="K140" s="242">
        <f>ROUND(E140*J140,2)</f>
        <v>0</v>
      </c>
      <c r="L140" s="242">
        <v>21</v>
      </c>
      <c r="M140" s="242">
        <f>G140*(1+L140/100)</f>
        <v>0</v>
      </c>
      <c r="N140" s="240">
        <v>0</v>
      </c>
      <c r="O140" s="240">
        <f>ROUND(E140*N140,2)</f>
        <v>0</v>
      </c>
      <c r="P140" s="240">
        <v>2.0500000000000002E-3</v>
      </c>
      <c r="Q140" s="240">
        <f>ROUND(E140*P140,2)</f>
        <v>0.08</v>
      </c>
      <c r="R140" s="242" t="s">
        <v>296</v>
      </c>
      <c r="S140" s="242" t="s">
        <v>121</v>
      </c>
      <c r="T140" s="243" t="s">
        <v>121</v>
      </c>
      <c r="U140" s="223">
        <v>5.2900000000000003E-2</v>
      </c>
      <c r="V140" s="223">
        <f>ROUND(E140*U140,2)</f>
        <v>2.17</v>
      </c>
      <c r="W140" s="223"/>
      <c r="X140" s="223" t="s">
        <v>122</v>
      </c>
      <c r="Y140" s="223" t="s">
        <v>123</v>
      </c>
      <c r="Z140" s="212"/>
      <c r="AA140" s="212"/>
      <c r="AB140" s="212"/>
      <c r="AC140" s="212"/>
      <c r="AD140" s="212"/>
      <c r="AE140" s="212"/>
      <c r="AF140" s="212"/>
      <c r="AG140" s="212" t="s">
        <v>124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">
      <c r="A141" s="219"/>
      <c r="B141" s="220"/>
      <c r="C141" s="260" t="s">
        <v>303</v>
      </c>
      <c r="D141" s="225"/>
      <c r="E141" s="226">
        <v>41.1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2"/>
      <c r="AA141" s="212"/>
      <c r="AB141" s="212"/>
      <c r="AC141" s="212"/>
      <c r="AD141" s="212"/>
      <c r="AE141" s="212"/>
      <c r="AF141" s="212"/>
      <c r="AG141" s="212" t="s">
        <v>128</v>
      </c>
      <c r="AH141" s="212">
        <v>5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37">
        <v>47</v>
      </c>
      <c r="B142" s="238" t="s">
        <v>304</v>
      </c>
      <c r="C142" s="258" t="s">
        <v>305</v>
      </c>
      <c r="D142" s="239" t="s">
        <v>119</v>
      </c>
      <c r="E142" s="240">
        <v>3.0739999999999998</v>
      </c>
      <c r="F142" s="241"/>
      <c r="G142" s="242">
        <f>ROUND(E142*F142,2)</f>
        <v>0</v>
      </c>
      <c r="H142" s="241"/>
      <c r="I142" s="242">
        <f>ROUND(E142*H142,2)</f>
        <v>0</v>
      </c>
      <c r="J142" s="241"/>
      <c r="K142" s="242">
        <f>ROUND(E142*J142,2)</f>
        <v>0</v>
      </c>
      <c r="L142" s="242">
        <v>21</v>
      </c>
      <c r="M142" s="242">
        <f>G142*(1+L142/100)</f>
        <v>0</v>
      </c>
      <c r="N142" s="240">
        <v>6.2199999999999998E-3</v>
      </c>
      <c r="O142" s="240">
        <f>ROUND(E142*N142,2)</f>
        <v>0.02</v>
      </c>
      <c r="P142" s="240">
        <v>0</v>
      </c>
      <c r="Q142" s="240">
        <f>ROUND(E142*P142,2)</f>
        <v>0</v>
      </c>
      <c r="R142" s="242"/>
      <c r="S142" s="242" t="s">
        <v>171</v>
      </c>
      <c r="T142" s="243" t="s">
        <v>167</v>
      </c>
      <c r="U142" s="223">
        <v>1.9296500000000001</v>
      </c>
      <c r="V142" s="223">
        <f>ROUND(E142*U142,2)</f>
        <v>5.93</v>
      </c>
      <c r="W142" s="223"/>
      <c r="X142" s="223" t="s">
        <v>122</v>
      </c>
      <c r="Y142" s="223" t="s">
        <v>123</v>
      </c>
      <c r="Z142" s="212"/>
      <c r="AA142" s="212"/>
      <c r="AB142" s="212"/>
      <c r="AC142" s="212"/>
      <c r="AD142" s="212"/>
      <c r="AE142" s="212"/>
      <c r="AF142" s="212"/>
      <c r="AG142" s="212" t="s">
        <v>124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60" t="s">
        <v>306</v>
      </c>
      <c r="D143" s="225"/>
      <c r="E143" s="226">
        <v>1.1279999999999999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2"/>
      <c r="AA143" s="212"/>
      <c r="AB143" s="212"/>
      <c r="AC143" s="212"/>
      <c r="AD143" s="212"/>
      <c r="AE143" s="212"/>
      <c r="AF143" s="212"/>
      <c r="AG143" s="212" t="s">
        <v>128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60" t="s">
        <v>307</v>
      </c>
      <c r="D144" s="225"/>
      <c r="E144" s="226">
        <v>0.17</v>
      </c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2"/>
      <c r="AA144" s="212"/>
      <c r="AB144" s="212"/>
      <c r="AC144" s="212"/>
      <c r="AD144" s="212"/>
      <c r="AE144" s="212"/>
      <c r="AF144" s="212"/>
      <c r="AG144" s="212" t="s">
        <v>128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19"/>
      <c r="B145" s="220"/>
      <c r="C145" s="260" t="s">
        <v>308</v>
      </c>
      <c r="D145" s="225"/>
      <c r="E145" s="226">
        <v>0.752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2"/>
      <c r="AA145" s="212"/>
      <c r="AB145" s="212"/>
      <c r="AC145" s="212"/>
      <c r="AD145" s="212"/>
      <c r="AE145" s="212"/>
      <c r="AF145" s="212"/>
      <c r="AG145" s="212" t="s">
        <v>128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60" t="s">
        <v>309</v>
      </c>
      <c r="D146" s="225"/>
      <c r="E146" s="226">
        <v>1.024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2"/>
      <c r="AA146" s="212"/>
      <c r="AB146" s="212"/>
      <c r="AC146" s="212"/>
      <c r="AD146" s="212"/>
      <c r="AE146" s="212"/>
      <c r="AF146" s="212"/>
      <c r="AG146" s="212" t="s">
        <v>128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>
        <v>48</v>
      </c>
      <c r="B147" s="220" t="s">
        <v>310</v>
      </c>
      <c r="C147" s="266" t="s">
        <v>311</v>
      </c>
      <c r="D147" s="221" t="s">
        <v>0</v>
      </c>
      <c r="E147" s="255"/>
      <c r="F147" s="224"/>
      <c r="G147" s="223">
        <f>ROUND(E147*F147,2)</f>
        <v>0</v>
      </c>
      <c r="H147" s="224"/>
      <c r="I147" s="223">
        <f>ROUND(E147*H147,2)</f>
        <v>0</v>
      </c>
      <c r="J147" s="224"/>
      <c r="K147" s="223">
        <f>ROUND(E147*J147,2)</f>
        <v>0</v>
      </c>
      <c r="L147" s="223">
        <v>21</v>
      </c>
      <c r="M147" s="223">
        <f>G147*(1+L147/100)</f>
        <v>0</v>
      </c>
      <c r="N147" s="222">
        <v>0</v>
      </c>
      <c r="O147" s="222">
        <f>ROUND(E147*N147,2)</f>
        <v>0</v>
      </c>
      <c r="P147" s="222">
        <v>0</v>
      </c>
      <c r="Q147" s="222">
        <f>ROUND(E147*P147,2)</f>
        <v>0</v>
      </c>
      <c r="R147" s="223" t="s">
        <v>296</v>
      </c>
      <c r="S147" s="223" t="s">
        <v>121</v>
      </c>
      <c r="T147" s="223" t="s">
        <v>121</v>
      </c>
      <c r="U147" s="223">
        <v>0</v>
      </c>
      <c r="V147" s="223">
        <f>ROUND(E147*U147,2)</f>
        <v>0</v>
      </c>
      <c r="W147" s="223"/>
      <c r="X147" s="223" t="s">
        <v>230</v>
      </c>
      <c r="Y147" s="223" t="s">
        <v>123</v>
      </c>
      <c r="Z147" s="212"/>
      <c r="AA147" s="212"/>
      <c r="AB147" s="212"/>
      <c r="AC147" s="212"/>
      <c r="AD147" s="212"/>
      <c r="AE147" s="212"/>
      <c r="AF147" s="212"/>
      <c r="AG147" s="212" t="s">
        <v>231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2">
      <c r="A148" s="219"/>
      <c r="B148" s="220"/>
      <c r="C148" s="267" t="s">
        <v>232</v>
      </c>
      <c r="D148" s="256"/>
      <c r="E148" s="256"/>
      <c r="F148" s="256"/>
      <c r="G148" s="256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2"/>
      <c r="AA148" s="212"/>
      <c r="AB148" s="212"/>
      <c r="AC148" s="212"/>
      <c r="AD148" s="212"/>
      <c r="AE148" s="212"/>
      <c r="AF148" s="212"/>
      <c r="AG148" s="212" t="s">
        <v>126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x14ac:dyDescent="0.2">
      <c r="A149" s="230" t="s">
        <v>115</v>
      </c>
      <c r="B149" s="231" t="s">
        <v>79</v>
      </c>
      <c r="C149" s="257" t="s">
        <v>80</v>
      </c>
      <c r="D149" s="232"/>
      <c r="E149" s="233"/>
      <c r="F149" s="234"/>
      <c r="G149" s="234">
        <f>SUMIF(AG150:AG161,"&lt;&gt;NOR",G150:G161)</f>
        <v>0</v>
      </c>
      <c r="H149" s="234"/>
      <c r="I149" s="234">
        <f>SUM(I150:I161)</f>
        <v>0</v>
      </c>
      <c r="J149" s="234"/>
      <c r="K149" s="234">
        <f>SUM(K150:K161)</f>
        <v>0</v>
      </c>
      <c r="L149" s="234"/>
      <c r="M149" s="234">
        <f>SUM(M150:M161)</f>
        <v>0</v>
      </c>
      <c r="N149" s="233"/>
      <c r="O149" s="233">
        <f>SUM(O150:O161)</f>
        <v>10.6</v>
      </c>
      <c r="P149" s="233"/>
      <c r="Q149" s="233">
        <f>SUM(Q150:Q161)</f>
        <v>4.6900000000000004</v>
      </c>
      <c r="R149" s="234"/>
      <c r="S149" s="234"/>
      <c r="T149" s="235"/>
      <c r="U149" s="229"/>
      <c r="V149" s="229">
        <f>SUM(V150:V161)</f>
        <v>143.13999999999999</v>
      </c>
      <c r="W149" s="229"/>
      <c r="X149" s="229"/>
      <c r="Y149" s="229"/>
      <c r="AG149" t="s">
        <v>116</v>
      </c>
    </row>
    <row r="150" spans="1:60" outlineLevel="1" x14ac:dyDescent="0.2">
      <c r="A150" s="237">
        <v>49</v>
      </c>
      <c r="B150" s="238" t="s">
        <v>312</v>
      </c>
      <c r="C150" s="258" t="s">
        <v>313</v>
      </c>
      <c r="D150" s="239" t="s">
        <v>119</v>
      </c>
      <c r="E150" s="240">
        <v>138</v>
      </c>
      <c r="F150" s="241"/>
      <c r="G150" s="242">
        <f>ROUND(E150*F150,2)</f>
        <v>0</v>
      </c>
      <c r="H150" s="241"/>
      <c r="I150" s="242">
        <f>ROUND(E150*H150,2)</f>
        <v>0</v>
      </c>
      <c r="J150" s="241"/>
      <c r="K150" s="242">
        <f>ROUND(E150*J150,2)</f>
        <v>0</v>
      </c>
      <c r="L150" s="242">
        <v>21</v>
      </c>
      <c r="M150" s="242">
        <f>G150*(1+L150/100)</f>
        <v>0</v>
      </c>
      <c r="N150" s="240">
        <v>0</v>
      </c>
      <c r="O150" s="240">
        <f>ROUND(E150*N150,2)</f>
        <v>0</v>
      </c>
      <c r="P150" s="240">
        <v>3.4000000000000002E-2</v>
      </c>
      <c r="Q150" s="240">
        <f>ROUND(E150*P150,2)</f>
        <v>4.6900000000000004</v>
      </c>
      <c r="R150" s="242" t="s">
        <v>314</v>
      </c>
      <c r="S150" s="242" t="s">
        <v>121</v>
      </c>
      <c r="T150" s="243" t="s">
        <v>121</v>
      </c>
      <c r="U150" s="223">
        <v>0.22</v>
      </c>
      <c r="V150" s="223">
        <f>ROUND(E150*U150,2)</f>
        <v>30.36</v>
      </c>
      <c r="W150" s="223"/>
      <c r="X150" s="223" t="s">
        <v>122</v>
      </c>
      <c r="Y150" s="223" t="s">
        <v>123</v>
      </c>
      <c r="Z150" s="212"/>
      <c r="AA150" s="212"/>
      <c r="AB150" s="212"/>
      <c r="AC150" s="212"/>
      <c r="AD150" s="212"/>
      <c r="AE150" s="212"/>
      <c r="AF150" s="212"/>
      <c r="AG150" s="212" t="s">
        <v>124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60" t="s">
        <v>274</v>
      </c>
      <c r="D151" s="225"/>
      <c r="E151" s="226">
        <v>120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2"/>
      <c r="AA151" s="212"/>
      <c r="AB151" s="212"/>
      <c r="AC151" s="212"/>
      <c r="AD151" s="212"/>
      <c r="AE151" s="212"/>
      <c r="AF151" s="212"/>
      <c r="AG151" s="212" t="s">
        <v>128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19"/>
      <c r="B152" s="220"/>
      <c r="C152" s="260" t="s">
        <v>267</v>
      </c>
      <c r="D152" s="225"/>
      <c r="E152" s="226">
        <v>18</v>
      </c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2"/>
      <c r="AA152" s="212"/>
      <c r="AB152" s="212"/>
      <c r="AC152" s="212"/>
      <c r="AD152" s="212"/>
      <c r="AE152" s="212"/>
      <c r="AF152" s="212"/>
      <c r="AG152" s="212" t="s">
        <v>128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7">
        <v>50</v>
      </c>
      <c r="B153" s="238" t="s">
        <v>315</v>
      </c>
      <c r="C153" s="258" t="s">
        <v>316</v>
      </c>
      <c r="D153" s="239" t="s">
        <v>119</v>
      </c>
      <c r="E153" s="240">
        <v>138</v>
      </c>
      <c r="F153" s="241"/>
      <c r="G153" s="242">
        <f>ROUND(E153*F153,2)</f>
        <v>0</v>
      </c>
      <c r="H153" s="241"/>
      <c r="I153" s="242">
        <f>ROUND(E153*H153,2)</f>
        <v>0</v>
      </c>
      <c r="J153" s="241"/>
      <c r="K153" s="242">
        <f>ROUND(E153*J153,2)</f>
        <v>0</v>
      </c>
      <c r="L153" s="242">
        <v>21</v>
      </c>
      <c r="M153" s="242">
        <f>G153*(1+L153/100)</f>
        <v>0</v>
      </c>
      <c r="N153" s="240">
        <v>5.1200000000000002E-2</v>
      </c>
      <c r="O153" s="240">
        <f>ROUND(E153*N153,2)</f>
        <v>7.07</v>
      </c>
      <c r="P153" s="240">
        <v>0</v>
      </c>
      <c r="Q153" s="240">
        <f>ROUND(E153*P153,2)</f>
        <v>0</v>
      </c>
      <c r="R153" s="242" t="s">
        <v>314</v>
      </c>
      <c r="S153" s="242" t="s">
        <v>121</v>
      </c>
      <c r="T153" s="243" t="s">
        <v>121</v>
      </c>
      <c r="U153" s="223">
        <v>0.65</v>
      </c>
      <c r="V153" s="223">
        <f>ROUND(E153*U153,2)</f>
        <v>89.7</v>
      </c>
      <c r="W153" s="223"/>
      <c r="X153" s="223" t="s">
        <v>122</v>
      </c>
      <c r="Y153" s="223" t="s">
        <v>123</v>
      </c>
      <c r="Z153" s="212"/>
      <c r="AA153" s="212"/>
      <c r="AB153" s="212"/>
      <c r="AC153" s="212"/>
      <c r="AD153" s="212"/>
      <c r="AE153" s="212"/>
      <c r="AF153" s="212"/>
      <c r="AG153" s="212" t="s">
        <v>124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2">
      <c r="A154" s="219"/>
      <c r="B154" s="220"/>
      <c r="C154" s="260" t="s">
        <v>317</v>
      </c>
      <c r="D154" s="225"/>
      <c r="E154" s="226">
        <v>120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2"/>
      <c r="AA154" s="212"/>
      <c r="AB154" s="212"/>
      <c r="AC154" s="212"/>
      <c r="AD154" s="212"/>
      <c r="AE154" s="212"/>
      <c r="AF154" s="212"/>
      <c r="AG154" s="212" t="s">
        <v>128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">
      <c r="A155" s="219"/>
      <c r="B155" s="220"/>
      <c r="C155" s="260" t="s">
        <v>267</v>
      </c>
      <c r="D155" s="225"/>
      <c r="E155" s="226">
        <v>18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2"/>
      <c r="AA155" s="212"/>
      <c r="AB155" s="212"/>
      <c r="AC155" s="212"/>
      <c r="AD155" s="212"/>
      <c r="AE155" s="212"/>
      <c r="AF155" s="212"/>
      <c r="AG155" s="212" t="s">
        <v>128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37">
        <v>51</v>
      </c>
      <c r="B156" s="238" t="s">
        <v>318</v>
      </c>
      <c r="C156" s="258" t="s">
        <v>319</v>
      </c>
      <c r="D156" s="239" t="s">
        <v>218</v>
      </c>
      <c r="E156" s="240">
        <v>2208</v>
      </c>
      <c r="F156" s="241"/>
      <c r="G156" s="242">
        <f>ROUND(E156*F156,2)</f>
        <v>0</v>
      </c>
      <c r="H156" s="241"/>
      <c r="I156" s="242">
        <f>ROUND(E156*H156,2)</f>
        <v>0</v>
      </c>
      <c r="J156" s="241"/>
      <c r="K156" s="242">
        <f>ROUND(E156*J156,2)</f>
        <v>0</v>
      </c>
      <c r="L156" s="242">
        <v>21</v>
      </c>
      <c r="M156" s="242">
        <f>G156*(1+L156/100)</f>
        <v>0</v>
      </c>
      <c r="N156" s="240">
        <v>1.6000000000000001E-3</v>
      </c>
      <c r="O156" s="240">
        <f>ROUND(E156*N156,2)</f>
        <v>3.53</v>
      </c>
      <c r="P156" s="240">
        <v>0</v>
      </c>
      <c r="Q156" s="240">
        <f>ROUND(E156*P156,2)</f>
        <v>0</v>
      </c>
      <c r="R156" s="242" t="s">
        <v>235</v>
      </c>
      <c r="S156" s="242" t="s">
        <v>121</v>
      </c>
      <c r="T156" s="243" t="s">
        <v>121</v>
      </c>
      <c r="U156" s="223">
        <v>0</v>
      </c>
      <c r="V156" s="223">
        <f>ROUND(E156*U156,2)</f>
        <v>0</v>
      </c>
      <c r="W156" s="223"/>
      <c r="X156" s="223" t="s">
        <v>236</v>
      </c>
      <c r="Y156" s="223" t="s">
        <v>123</v>
      </c>
      <c r="Z156" s="212"/>
      <c r="AA156" s="212"/>
      <c r="AB156" s="212"/>
      <c r="AC156" s="212"/>
      <c r="AD156" s="212"/>
      <c r="AE156" s="212"/>
      <c r="AF156" s="212"/>
      <c r="AG156" s="212" t="s">
        <v>237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">
      <c r="A157" s="219"/>
      <c r="B157" s="220"/>
      <c r="C157" s="260" t="s">
        <v>320</v>
      </c>
      <c r="D157" s="225"/>
      <c r="E157" s="226"/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2"/>
      <c r="AA157" s="212"/>
      <c r="AB157" s="212"/>
      <c r="AC157" s="212"/>
      <c r="AD157" s="212"/>
      <c r="AE157" s="212"/>
      <c r="AF157" s="212"/>
      <c r="AG157" s="212" t="s">
        <v>128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60" t="s">
        <v>321</v>
      </c>
      <c r="D158" s="225"/>
      <c r="E158" s="226"/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2"/>
      <c r="AA158" s="212"/>
      <c r="AB158" s="212"/>
      <c r="AC158" s="212"/>
      <c r="AD158" s="212"/>
      <c r="AE158" s="212"/>
      <c r="AF158" s="212"/>
      <c r="AG158" s="212" t="s">
        <v>128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19"/>
      <c r="B159" s="220"/>
      <c r="C159" s="260" t="s">
        <v>322</v>
      </c>
      <c r="D159" s="225"/>
      <c r="E159" s="226">
        <v>2208</v>
      </c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2"/>
      <c r="AA159" s="212"/>
      <c r="AB159" s="212"/>
      <c r="AC159" s="212"/>
      <c r="AD159" s="212"/>
      <c r="AE159" s="212"/>
      <c r="AF159" s="212"/>
      <c r="AG159" s="212" t="s">
        <v>128</v>
      </c>
      <c r="AH159" s="212">
        <v>5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37">
        <v>52</v>
      </c>
      <c r="B160" s="238" t="s">
        <v>323</v>
      </c>
      <c r="C160" s="258" t="s">
        <v>324</v>
      </c>
      <c r="D160" s="239" t="s">
        <v>229</v>
      </c>
      <c r="E160" s="240">
        <v>10.5984</v>
      </c>
      <c r="F160" s="241"/>
      <c r="G160" s="242">
        <f>ROUND(E160*F160,2)</f>
        <v>0</v>
      </c>
      <c r="H160" s="241"/>
      <c r="I160" s="242">
        <f>ROUND(E160*H160,2)</f>
        <v>0</v>
      </c>
      <c r="J160" s="241"/>
      <c r="K160" s="242">
        <f>ROUND(E160*J160,2)</f>
        <v>0</v>
      </c>
      <c r="L160" s="242">
        <v>21</v>
      </c>
      <c r="M160" s="242">
        <f>G160*(1+L160/100)</f>
        <v>0</v>
      </c>
      <c r="N160" s="240">
        <v>0</v>
      </c>
      <c r="O160" s="240">
        <f>ROUND(E160*N160,2)</f>
        <v>0</v>
      </c>
      <c r="P160" s="240">
        <v>0</v>
      </c>
      <c r="Q160" s="240">
        <f>ROUND(E160*P160,2)</f>
        <v>0</v>
      </c>
      <c r="R160" s="242" t="s">
        <v>314</v>
      </c>
      <c r="S160" s="242" t="s">
        <v>121</v>
      </c>
      <c r="T160" s="243" t="s">
        <v>121</v>
      </c>
      <c r="U160" s="223">
        <v>2.1779999999999999</v>
      </c>
      <c r="V160" s="223">
        <f>ROUND(E160*U160,2)</f>
        <v>23.08</v>
      </c>
      <c r="W160" s="223"/>
      <c r="X160" s="223" t="s">
        <v>230</v>
      </c>
      <c r="Y160" s="223" t="s">
        <v>123</v>
      </c>
      <c r="Z160" s="212"/>
      <c r="AA160" s="212"/>
      <c r="AB160" s="212"/>
      <c r="AC160" s="212"/>
      <c r="AD160" s="212"/>
      <c r="AE160" s="212"/>
      <c r="AF160" s="212"/>
      <c r="AG160" s="212" t="s">
        <v>231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19"/>
      <c r="B161" s="220"/>
      <c r="C161" s="259" t="s">
        <v>232</v>
      </c>
      <c r="D161" s="245"/>
      <c r="E161" s="245"/>
      <c r="F161" s="245"/>
      <c r="G161" s="245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2"/>
      <c r="AA161" s="212"/>
      <c r="AB161" s="212"/>
      <c r="AC161" s="212"/>
      <c r="AD161" s="212"/>
      <c r="AE161" s="212"/>
      <c r="AF161" s="212"/>
      <c r="AG161" s="212" t="s">
        <v>126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x14ac:dyDescent="0.2">
      <c r="A162" s="230" t="s">
        <v>115</v>
      </c>
      <c r="B162" s="231" t="s">
        <v>83</v>
      </c>
      <c r="C162" s="257" t="s">
        <v>84</v>
      </c>
      <c r="D162" s="232"/>
      <c r="E162" s="233"/>
      <c r="F162" s="234"/>
      <c r="G162" s="234">
        <f>SUMIF(AG163:AG172,"&lt;&gt;NOR",G163:G172)</f>
        <v>0</v>
      </c>
      <c r="H162" s="234"/>
      <c r="I162" s="234">
        <f>SUM(I163:I172)</f>
        <v>0</v>
      </c>
      <c r="J162" s="234"/>
      <c r="K162" s="234">
        <f>SUM(K163:K172)</f>
        <v>0</v>
      </c>
      <c r="L162" s="234"/>
      <c r="M162" s="234">
        <f>SUM(M163:M172)</f>
        <v>0</v>
      </c>
      <c r="N162" s="233"/>
      <c r="O162" s="233">
        <f>SUM(O163:O172)</f>
        <v>0</v>
      </c>
      <c r="P162" s="233"/>
      <c r="Q162" s="233">
        <f>SUM(Q163:Q172)</f>
        <v>0</v>
      </c>
      <c r="R162" s="234"/>
      <c r="S162" s="234"/>
      <c r="T162" s="235"/>
      <c r="U162" s="229"/>
      <c r="V162" s="229">
        <f>SUM(V163:V172)</f>
        <v>95.58</v>
      </c>
      <c r="W162" s="229"/>
      <c r="X162" s="229"/>
      <c r="Y162" s="229"/>
      <c r="AG162" t="s">
        <v>116</v>
      </c>
    </row>
    <row r="163" spans="1:60" outlineLevel="1" x14ac:dyDescent="0.2">
      <c r="A163" s="237">
        <v>53</v>
      </c>
      <c r="B163" s="238" t="s">
        <v>325</v>
      </c>
      <c r="C163" s="258" t="s">
        <v>326</v>
      </c>
      <c r="D163" s="239" t="s">
        <v>229</v>
      </c>
      <c r="E163" s="240">
        <v>25.338789999999999</v>
      </c>
      <c r="F163" s="241"/>
      <c r="G163" s="242">
        <f>ROUND(E163*F163,2)</f>
        <v>0</v>
      </c>
      <c r="H163" s="241"/>
      <c r="I163" s="242">
        <f>ROUND(E163*H163,2)</f>
        <v>0</v>
      </c>
      <c r="J163" s="241"/>
      <c r="K163" s="242">
        <f>ROUND(E163*J163,2)</f>
        <v>0</v>
      </c>
      <c r="L163" s="242">
        <v>21</v>
      </c>
      <c r="M163" s="242">
        <f>G163*(1+L163/100)</f>
        <v>0</v>
      </c>
      <c r="N163" s="240">
        <v>0</v>
      </c>
      <c r="O163" s="240">
        <f>ROUND(E163*N163,2)</f>
        <v>0</v>
      </c>
      <c r="P163" s="240">
        <v>0</v>
      </c>
      <c r="Q163" s="240">
        <f>ROUND(E163*P163,2)</f>
        <v>0</v>
      </c>
      <c r="R163" s="242" t="s">
        <v>253</v>
      </c>
      <c r="S163" s="242" t="s">
        <v>121</v>
      </c>
      <c r="T163" s="243" t="s">
        <v>121</v>
      </c>
      <c r="U163" s="223">
        <v>0.94199999999999995</v>
      </c>
      <c r="V163" s="223">
        <f>ROUND(E163*U163,2)</f>
        <v>23.87</v>
      </c>
      <c r="W163" s="223"/>
      <c r="X163" s="223" t="s">
        <v>327</v>
      </c>
      <c r="Y163" s="223" t="s">
        <v>123</v>
      </c>
      <c r="Z163" s="212"/>
      <c r="AA163" s="212"/>
      <c r="AB163" s="212"/>
      <c r="AC163" s="212"/>
      <c r="AD163" s="212"/>
      <c r="AE163" s="212"/>
      <c r="AF163" s="212"/>
      <c r="AG163" s="212" t="s">
        <v>328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2">
      <c r="A164" s="219"/>
      <c r="B164" s="220"/>
      <c r="C164" s="263" t="s">
        <v>329</v>
      </c>
      <c r="D164" s="246"/>
      <c r="E164" s="246"/>
      <c r="F164" s="246"/>
      <c r="G164" s="246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2"/>
      <c r="AA164" s="212"/>
      <c r="AB164" s="212"/>
      <c r="AC164" s="212"/>
      <c r="AD164" s="212"/>
      <c r="AE164" s="212"/>
      <c r="AF164" s="212"/>
      <c r="AG164" s="212" t="s">
        <v>143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22.5" outlineLevel="1" x14ac:dyDescent="0.2">
      <c r="A165" s="248">
        <v>54</v>
      </c>
      <c r="B165" s="249" t="s">
        <v>330</v>
      </c>
      <c r="C165" s="265" t="s">
        <v>331</v>
      </c>
      <c r="D165" s="250" t="s">
        <v>229</v>
      </c>
      <c r="E165" s="251">
        <v>76.016379999999998</v>
      </c>
      <c r="F165" s="252"/>
      <c r="G165" s="253">
        <f>ROUND(E165*F165,2)</f>
        <v>0</v>
      </c>
      <c r="H165" s="252"/>
      <c r="I165" s="253">
        <f>ROUND(E165*H165,2)</f>
        <v>0</v>
      </c>
      <c r="J165" s="252"/>
      <c r="K165" s="253">
        <f>ROUND(E165*J165,2)</f>
        <v>0</v>
      </c>
      <c r="L165" s="253">
        <v>21</v>
      </c>
      <c r="M165" s="253">
        <f>G165*(1+L165/100)</f>
        <v>0</v>
      </c>
      <c r="N165" s="251">
        <v>0</v>
      </c>
      <c r="O165" s="251">
        <f>ROUND(E165*N165,2)</f>
        <v>0</v>
      </c>
      <c r="P165" s="251">
        <v>0</v>
      </c>
      <c r="Q165" s="251">
        <f>ROUND(E165*P165,2)</f>
        <v>0</v>
      </c>
      <c r="R165" s="253" t="s">
        <v>253</v>
      </c>
      <c r="S165" s="253" t="s">
        <v>121</v>
      </c>
      <c r="T165" s="254" t="s">
        <v>121</v>
      </c>
      <c r="U165" s="223">
        <v>0.11</v>
      </c>
      <c r="V165" s="223">
        <f>ROUND(E165*U165,2)</f>
        <v>8.36</v>
      </c>
      <c r="W165" s="223"/>
      <c r="X165" s="223" t="s">
        <v>327</v>
      </c>
      <c r="Y165" s="223" t="s">
        <v>123</v>
      </c>
      <c r="Z165" s="212"/>
      <c r="AA165" s="212"/>
      <c r="AB165" s="212"/>
      <c r="AC165" s="212"/>
      <c r="AD165" s="212"/>
      <c r="AE165" s="212"/>
      <c r="AF165" s="212"/>
      <c r="AG165" s="212" t="s">
        <v>332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37">
        <v>55</v>
      </c>
      <c r="B166" s="238" t="s">
        <v>333</v>
      </c>
      <c r="C166" s="258" t="s">
        <v>334</v>
      </c>
      <c r="D166" s="239" t="s">
        <v>229</v>
      </c>
      <c r="E166" s="240">
        <v>25.338789999999999</v>
      </c>
      <c r="F166" s="241"/>
      <c r="G166" s="242">
        <f>ROUND(E166*F166,2)</f>
        <v>0</v>
      </c>
      <c r="H166" s="241"/>
      <c r="I166" s="242">
        <f>ROUND(E166*H166,2)</f>
        <v>0</v>
      </c>
      <c r="J166" s="241"/>
      <c r="K166" s="242">
        <f>ROUND(E166*J166,2)</f>
        <v>0</v>
      </c>
      <c r="L166" s="242">
        <v>21</v>
      </c>
      <c r="M166" s="242">
        <f>G166*(1+L166/100)</f>
        <v>0</v>
      </c>
      <c r="N166" s="240">
        <v>0</v>
      </c>
      <c r="O166" s="240">
        <f>ROUND(E166*N166,2)</f>
        <v>0</v>
      </c>
      <c r="P166" s="240">
        <v>0</v>
      </c>
      <c r="Q166" s="240">
        <f>ROUND(E166*P166,2)</f>
        <v>0</v>
      </c>
      <c r="R166" s="242"/>
      <c r="S166" s="242" t="s">
        <v>171</v>
      </c>
      <c r="T166" s="243" t="s">
        <v>167</v>
      </c>
      <c r="U166" s="223">
        <v>2.0099999999999998</v>
      </c>
      <c r="V166" s="223">
        <f>ROUND(E166*U166,2)</f>
        <v>50.93</v>
      </c>
      <c r="W166" s="223"/>
      <c r="X166" s="223" t="s">
        <v>327</v>
      </c>
      <c r="Y166" s="223" t="s">
        <v>123</v>
      </c>
      <c r="Z166" s="212"/>
      <c r="AA166" s="212"/>
      <c r="AB166" s="212"/>
      <c r="AC166" s="212"/>
      <c r="AD166" s="212"/>
      <c r="AE166" s="212"/>
      <c r="AF166" s="212"/>
      <c r="AG166" s="212" t="s">
        <v>328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">
      <c r="A167" s="219"/>
      <c r="B167" s="220"/>
      <c r="C167" s="263" t="s">
        <v>335</v>
      </c>
      <c r="D167" s="246"/>
      <c r="E167" s="246"/>
      <c r="F167" s="246"/>
      <c r="G167" s="246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2"/>
      <c r="AA167" s="212"/>
      <c r="AB167" s="212"/>
      <c r="AC167" s="212"/>
      <c r="AD167" s="212"/>
      <c r="AE167" s="212"/>
      <c r="AF167" s="212"/>
      <c r="AG167" s="212" t="s">
        <v>143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44" t="str">
        <f>C167</f>
        <v>Položka zahrnuje svislý přesun sutí za celou stavbu bez rozlišení výšky přesunu jako vážený průměr ceny zahrnující veškeré sutě.</v>
      </c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37">
        <v>56</v>
      </c>
      <c r="B168" s="238" t="s">
        <v>336</v>
      </c>
      <c r="C168" s="258" t="s">
        <v>337</v>
      </c>
      <c r="D168" s="239" t="s">
        <v>229</v>
      </c>
      <c r="E168" s="240">
        <v>25.338789999999999</v>
      </c>
      <c r="F168" s="241"/>
      <c r="G168" s="242">
        <f>ROUND(E168*F168,2)</f>
        <v>0</v>
      </c>
      <c r="H168" s="241"/>
      <c r="I168" s="242">
        <f>ROUND(E168*H168,2)</f>
        <v>0</v>
      </c>
      <c r="J168" s="241"/>
      <c r="K168" s="242">
        <f>ROUND(E168*J168,2)</f>
        <v>0</v>
      </c>
      <c r="L168" s="242">
        <v>21</v>
      </c>
      <c r="M168" s="242">
        <f>G168*(1+L168/100)</f>
        <v>0</v>
      </c>
      <c r="N168" s="240">
        <v>0</v>
      </c>
      <c r="O168" s="240">
        <f>ROUND(E168*N168,2)</f>
        <v>0</v>
      </c>
      <c r="P168" s="240">
        <v>0</v>
      </c>
      <c r="Q168" s="240">
        <f>ROUND(E168*P168,2)</f>
        <v>0</v>
      </c>
      <c r="R168" s="242"/>
      <c r="S168" s="242" t="s">
        <v>171</v>
      </c>
      <c r="T168" s="243" t="s">
        <v>167</v>
      </c>
      <c r="U168" s="223">
        <v>0.49</v>
      </c>
      <c r="V168" s="223">
        <f>ROUND(E168*U168,2)</f>
        <v>12.42</v>
      </c>
      <c r="W168" s="223"/>
      <c r="X168" s="223" t="s">
        <v>327</v>
      </c>
      <c r="Y168" s="223" t="s">
        <v>123</v>
      </c>
      <c r="Z168" s="212"/>
      <c r="AA168" s="212"/>
      <c r="AB168" s="212"/>
      <c r="AC168" s="212"/>
      <c r="AD168" s="212"/>
      <c r="AE168" s="212"/>
      <c r="AF168" s="212"/>
      <c r="AG168" s="212" t="s">
        <v>328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">
      <c r="A169" s="219"/>
      <c r="B169" s="220"/>
      <c r="C169" s="263" t="s">
        <v>338</v>
      </c>
      <c r="D169" s="246"/>
      <c r="E169" s="246"/>
      <c r="F169" s="246"/>
      <c r="G169" s="246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2"/>
      <c r="AA169" s="212"/>
      <c r="AB169" s="212"/>
      <c r="AC169" s="212"/>
      <c r="AD169" s="212"/>
      <c r="AE169" s="212"/>
      <c r="AF169" s="212"/>
      <c r="AG169" s="212" t="s">
        <v>143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64" t="s">
        <v>339</v>
      </c>
      <c r="D170" s="247"/>
      <c r="E170" s="247"/>
      <c r="F170" s="247"/>
      <c r="G170" s="247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2"/>
      <c r="AA170" s="212"/>
      <c r="AB170" s="212"/>
      <c r="AC170" s="212"/>
      <c r="AD170" s="212"/>
      <c r="AE170" s="212"/>
      <c r="AF170" s="212"/>
      <c r="AG170" s="212" t="s">
        <v>143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37">
        <v>57</v>
      </c>
      <c r="B171" s="238" t="s">
        <v>340</v>
      </c>
      <c r="C171" s="258" t="s">
        <v>341</v>
      </c>
      <c r="D171" s="239" t="s">
        <v>229</v>
      </c>
      <c r="E171" s="240">
        <v>25.338789999999999</v>
      </c>
      <c r="F171" s="241"/>
      <c r="G171" s="242">
        <f>ROUND(E171*F171,2)</f>
        <v>0</v>
      </c>
      <c r="H171" s="241"/>
      <c r="I171" s="242">
        <f>ROUND(E171*H171,2)</f>
        <v>0</v>
      </c>
      <c r="J171" s="241"/>
      <c r="K171" s="242">
        <f>ROUND(E171*J171,2)</f>
        <v>0</v>
      </c>
      <c r="L171" s="242">
        <v>21</v>
      </c>
      <c r="M171" s="242">
        <f>G171*(1+L171/100)</f>
        <v>0</v>
      </c>
      <c r="N171" s="240">
        <v>0</v>
      </c>
      <c r="O171" s="240">
        <f>ROUND(E171*N171,2)</f>
        <v>0</v>
      </c>
      <c r="P171" s="240">
        <v>0</v>
      </c>
      <c r="Q171" s="240">
        <f>ROUND(E171*P171,2)</f>
        <v>0</v>
      </c>
      <c r="R171" s="242"/>
      <c r="S171" s="242" t="s">
        <v>171</v>
      </c>
      <c r="T171" s="243" t="s">
        <v>167</v>
      </c>
      <c r="U171" s="223">
        <v>0</v>
      </c>
      <c r="V171" s="223">
        <f>ROUND(E171*U171,2)</f>
        <v>0</v>
      </c>
      <c r="W171" s="223"/>
      <c r="X171" s="223" t="s">
        <v>327</v>
      </c>
      <c r="Y171" s="223" t="s">
        <v>123</v>
      </c>
      <c r="Z171" s="212"/>
      <c r="AA171" s="212"/>
      <c r="AB171" s="212"/>
      <c r="AC171" s="212"/>
      <c r="AD171" s="212"/>
      <c r="AE171" s="212"/>
      <c r="AF171" s="212"/>
      <c r="AG171" s="212" t="s">
        <v>328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">
      <c r="A172" s="219"/>
      <c r="B172" s="220"/>
      <c r="C172" s="263" t="s">
        <v>342</v>
      </c>
      <c r="D172" s="246"/>
      <c r="E172" s="246"/>
      <c r="F172" s="246"/>
      <c r="G172" s="246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143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x14ac:dyDescent="0.2">
      <c r="A173" s="230" t="s">
        <v>115</v>
      </c>
      <c r="B173" s="231" t="s">
        <v>86</v>
      </c>
      <c r="C173" s="257" t="s">
        <v>27</v>
      </c>
      <c r="D173" s="232"/>
      <c r="E173" s="233"/>
      <c r="F173" s="234"/>
      <c r="G173" s="234">
        <f>SUMIF(AG174:AG176,"&lt;&gt;NOR",G174:G176)</f>
        <v>0</v>
      </c>
      <c r="H173" s="234"/>
      <c r="I173" s="234">
        <f>SUM(I174:I176)</f>
        <v>0</v>
      </c>
      <c r="J173" s="234"/>
      <c r="K173" s="234">
        <f>SUM(K174:K176)</f>
        <v>0</v>
      </c>
      <c r="L173" s="234"/>
      <c r="M173" s="234">
        <f>SUM(M174:M176)</f>
        <v>0</v>
      </c>
      <c r="N173" s="233"/>
      <c r="O173" s="233">
        <f>SUM(O174:O176)</f>
        <v>0</v>
      </c>
      <c r="P173" s="233"/>
      <c r="Q173" s="233">
        <f>SUM(Q174:Q176)</f>
        <v>0</v>
      </c>
      <c r="R173" s="234"/>
      <c r="S173" s="234"/>
      <c r="T173" s="235"/>
      <c r="U173" s="229"/>
      <c r="V173" s="229">
        <f>SUM(V174:V176)</f>
        <v>0</v>
      </c>
      <c r="W173" s="229"/>
      <c r="X173" s="229"/>
      <c r="Y173" s="229"/>
      <c r="AG173" t="s">
        <v>116</v>
      </c>
    </row>
    <row r="174" spans="1:60" outlineLevel="1" x14ac:dyDescent="0.2">
      <c r="A174" s="248">
        <v>58</v>
      </c>
      <c r="B174" s="249" t="s">
        <v>343</v>
      </c>
      <c r="C174" s="265" t="s">
        <v>344</v>
      </c>
      <c r="D174" s="250" t="s">
        <v>345</v>
      </c>
      <c r="E174" s="251">
        <v>1</v>
      </c>
      <c r="F174" s="252"/>
      <c r="G174" s="253">
        <f>ROUND(E174*F174,2)</f>
        <v>0</v>
      </c>
      <c r="H174" s="252"/>
      <c r="I174" s="253">
        <f>ROUND(E174*H174,2)</f>
        <v>0</v>
      </c>
      <c r="J174" s="252"/>
      <c r="K174" s="253">
        <f>ROUND(E174*J174,2)</f>
        <v>0</v>
      </c>
      <c r="L174" s="253">
        <v>21</v>
      </c>
      <c r="M174" s="253">
        <f>G174*(1+L174/100)</f>
        <v>0</v>
      </c>
      <c r="N174" s="251">
        <v>0</v>
      </c>
      <c r="O174" s="251">
        <f>ROUND(E174*N174,2)</f>
        <v>0</v>
      </c>
      <c r="P174" s="251">
        <v>0</v>
      </c>
      <c r="Q174" s="251">
        <f>ROUND(E174*P174,2)</f>
        <v>0</v>
      </c>
      <c r="R174" s="253"/>
      <c r="S174" s="253" t="s">
        <v>121</v>
      </c>
      <c r="T174" s="254" t="s">
        <v>167</v>
      </c>
      <c r="U174" s="223">
        <v>0</v>
      </c>
      <c r="V174" s="223">
        <f>ROUND(E174*U174,2)</f>
        <v>0</v>
      </c>
      <c r="W174" s="223"/>
      <c r="X174" s="223" t="s">
        <v>346</v>
      </c>
      <c r="Y174" s="223" t="s">
        <v>123</v>
      </c>
      <c r="Z174" s="212"/>
      <c r="AA174" s="212"/>
      <c r="AB174" s="212"/>
      <c r="AC174" s="212"/>
      <c r="AD174" s="212"/>
      <c r="AE174" s="212"/>
      <c r="AF174" s="212"/>
      <c r="AG174" s="212" t="s">
        <v>347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37">
        <v>59</v>
      </c>
      <c r="B175" s="238" t="s">
        <v>348</v>
      </c>
      <c r="C175" s="258" t="s">
        <v>349</v>
      </c>
      <c r="D175" s="239" t="s">
        <v>345</v>
      </c>
      <c r="E175" s="240">
        <v>1</v>
      </c>
      <c r="F175" s="241"/>
      <c r="G175" s="242">
        <f>ROUND(E175*F175,2)</f>
        <v>0</v>
      </c>
      <c r="H175" s="241"/>
      <c r="I175" s="242">
        <f>ROUND(E175*H175,2)</f>
        <v>0</v>
      </c>
      <c r="J175" s="241"/>
      <c r="K175" s="242">
        <f>ROUND(E175*J175,2)</f>
        <v>0</v>
      </c>
      <c r="L175" s="242">
        <v>21</v>
      </c>
      <c r="M175" s="242">
        <f>G175*(1+L175/100)</f>
        <v>0</v>
      </c>
      <c r="N175" s="240">
        <v>0</v>
      </c>
      <c r="O175" s="240">
        <f>ROUND(E175*N175,2)</f>
        <v>0</v>
      </c>
      <c r="P175" s="240">
        <v>0</v>
      </c>
      <c r="Q175" s="240">
        <f>ROUND(E175*P175,2)</f>
        <v>0</v>
      </c>
      <c r="R175" s="242"/>
      <c r="S175" s="242" t="s">
        <v>171</v>
      </c>
      <c r="T175" s="243" t="s">
        <v>167</v>
      </c>
      <c r="U175" s="223">
        <v>0</v>
      </c>
      <c r="V175" s="223">
        <f>ROUND(E175*U175,2)</f>
        <v>0</v>
      </c>
      <c r="W175" s="223"/>
      <c r="X175" s="223" t="s">
        <v>346</v>
      </c>
      <c r="Y175" s="223" t="s">
        <v>123</v>
      </c>
      <c r="Z175" s="212"/>
      <c r="AA175" s="212"/>
      <c r="AB175" s="212"/>
      <c r="AC175" s="212"/>
      <c r="AD175" s="212"/>
      <c r="AE175" s="212"/>
      <c r="AF175" s="212"/>
      <c r="AG175" s="212" t="s">
        <v>347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2.5" outlineLevel="2" x14ac:dyDescent="0.2">
      <c r="A176" s="219"/>
      <c r="B176" s="220"/>
      <c r="C176" s="263" t="s">
        <v>350</v>
      </c>
      <c r="D176" s="246"/>
      <c r="E176" s="246"/>
      <c r="F176" s="246"/>
      <c r="G176" s="246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2"/>
      <c r="AA176" s="212"/>
      <c r="AB176" s="212"/>
      <c r="AC176" s="212"/>
      <c r="AD176" s="212"/>
      <c r="AE176" s="212"/>
      <c r="AF176" s="212"/>
      <c r="AG176" s="212" t="s">
        <v>143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44" t="str">
        <f>C176</f>
        <v>Položka zahrnuje náklady na ztížené zásobování přes nádvoří sousedního objektu, po věži zřízené z lešení a po lávce z lešení zřízené nad střechou sousedního objektu. Jedná se o zvýšený podíl ruční práce při vnitrostaveništní dopravě.</v>
      </c>
      <c r="BB176" s="212"/>
      <c r="BC176" s="212"/>
      <c r="BD176" s="212"/>
      <c r="BE176" s="212"/>
      <c r="BF176" s="212"/>
      <c r="BG176" s="212"/>
      <c r="BH176" s="212"/>
    </row>
    <row r="177" spans="1:60" x14ac:dyDescent="0.2">
      <c r="A177" s="230" t="s">
        <v>115</v>
      </c>
      <c r="B177" s="231" t="s">
        <v>87</v>
      </c>
      <c r="C177" s="257" t="s">
        <v>28</v>
      </c>
      <c r="D177" s="232"/>
      <c r="E177" s="233"/>
      <c r="F177" s="234"/>
      <c r="G177" s="234">
        <f>SUMIF(AG178:AG180,"&lt;&gt;NOR",G178:G180)</f>
        <v>0</v>
      </c>
      <c r="H177" s="234"/>
      <c r="I177" s="234">
        <f>SUM(I178:I180)</f>
        <v>0</v>
      </c>
      <c r="J177" s="234"/>
      <c r="K177" s="234">
        <f>SUM(K178:K180)</f>
        <v>0</v>
      </c>
      <c r="L177" s="234"/>
      <c r="M177" s="234">
        <f>SUM(M178:M180)</f>
        <v>0</v>
      </c>
      <c r="N177" s="233"/>
      <c r="O177" s="233">
        <f>SUM(O178:O180)</f>
        <v>0</v>
      </c>
      <c r="P177" s="233"/>
      <c r="Q177" s="233">
        <f>SUM(Q178:Q180)</f>
        <v>0</v>
      </c>
      <c r="R177" s="234"/>
      <c r="S177" s="234"/>
      <c r="T177" s="235"/>
      <c r="U177" s="229"/>
      <c r="V177" s="229">
        <f>SUM(V178:V180)</f>
        <v>0</v>
      </c>
      <c r="W177" s="229"/>
      <c r="X177" s="229"/>
      <c r="Y177" s="229"/>
      <c r="AG177" t="s">
        <v>116</v>
      </c>
    </row>
    <row r="178" spans="1:60" ht="22.5" outlineLevel="1" x14ac:dyDescent="0.2">
      <c r="A178" s="248">
        <v>60</v>
      </c>
      <c r="B178" s="249" t="s">
        <v>351</v>
      </c>
      <c r="C178" s="265" t="s">
        <v>352</v>
      </c>
      <c r="D178" s="250" t="s">
        <v>345</v>
      </c>
      <c r="E178" s="251">
        <v>1</v>
      </c>
      <c r="F178" s="252"/>
      <c r="G178" s="253">
        <f>ROUND(E178*F178,2)</f>
        <v>0</v>
      </c>
      <c r="H178" s="252"/>
      <c r="I178" s="253">
        <f>ROUND(E178*H178,2)</f>
        <v>0</v>
      </c>
      <c r="J178" s="252"/>
      <c r="K178" s="253">
        <f>ROUND(E178*J178,2)</f>
        <v>0</v>
      </c>
      <c r="L178" s="253">
        <v>21</v>
      </c>
      <c r="M178" s="253">
        <f>G178*(1+L178/100)</f>
        <v>0</v>
      </c>
      <c r="N178" s="251">
        <v>0</v>
      </c>
      <c r="O178" s="251">
        <f>ROUND(E178*N178,2)</f>
        <v>0</v>
      </c>
      <c r="P178" s="251">
        <v>0</v>
      </c>
      <c r="Q178" s="251">
        <f>ROUND(E178*P178,2)</f>
        <v>0</v>
      </c>
      <c r="R178" s="253"/>
      <c r="S178" s="253" t="s">
        <v>171</v>
      </c>
      <c r="T178" s="254" t="s">
        <v>167</v>
      </c>
      <c r="U178" s="223">
        <v>0</v>
      </c>
      <c r="V178" s="223">
        <f>ROUND(E178*U178,2)</f>
        <v>0</v>
      </c>
      <c r="W178" s="223"/>
      <c r="X178" s="223" t="s">
        <v>346</v>
      </c>
      <c r="Y178" s="223" t="s">
        <v>123</v>
      </c>
      <c r="Z178" s="212"/>
      <c r="AA178" s="212"/>
      <c r="AB178" s="212"/>
      <c r="AC178" s="212"/>
      <c r="AD178" s="212"/>
      <c r="AE178" s="212"/>
      <c r="AF178" s="212"/>
      <c r="AG178" s="212" t="s">
        <v>353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48">
        <v>61</v>
      </c>
      <c r="B179" s="249" t="s">
        <v>354</v>
      </c>
      <c r="C179" s="265" t="s">
        <v>355</v>
      </c>
      <c r="D179" s="250" t="s">
        <v>356</v>
      </c>
      <c r="E179" s="251">
        <v>1</v>
      </c>
      <c r="F179" s="252"/>
      <c r="G179" s="253">
        <f>ROUND(E179*F179,2)</f>
        <v>0</v>
      </c>
      <c r="H179" s="252"/>
      <c r="I179" s="253">
        <f>ROUND(E179*H179,2)</f>
        <v>0</v>
      </c>
      <c r="J179" s="252"/>
      <c r="K179" s="253">
        <f>ROUND(E179*J179,2)</f>
        <v>0</v>
      </c>
      <c r="L179" s="253">
        <v>21</v>
      </c>
      <c r="M179" s="253">
        <f>G179*(1+L179/100)</f>
        <v>0</v>
      </c>
      <c r="N179" s="251">
        <v>0</v>
      </c>
      <c r="O179" s="251">
        <f>ROUND(E179*N179,2)</f>
        <v>0</v>
      </c>
      <c r="P179" s="251">
        <v>0</v>
      </c>
      <c r="Q179" s="251">
        <f>ROUND(E179*P179,2)</f>
        <v>0</v>
      </c>
      <c r="R179" s="253"/>
      <c r="S179" s="253" t="s">
        <v>171</v>
      </c>
      <c r="T179" s="254" t="s">
        <v>167</v>
      </c>
      <c r="U179" s="223">
        <v>0</v>
      </c>
      <c r="V179" s="223">
        <f>ROUND(E179*U179,2)</f>
        <v>0</v>
      </c>
      <c r="W179" s="223"/>
      <c r="X179" s="223" t="s">
        <v>346</v>
      </c>
      <c r="Y179" s="223" t="s">
        <v>123</v>
      </c>
      <c r="Z179" s="212"/>
      <c r="AA179" s="212"/>
      <c r="AB179" s="212"/>
      <c r="AC179" s="212"/>
      <c r="AD179" s="212"/>
      <c r="AE179" s="212"/>
      <c r="AF179" s="212"/>
      <c r="AG179" s="212" t="s">
        <v>353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48">
        <v>62</v>
      </c>
      <c r="B180" s="249" t="s">
        <v>357</v>
      </c>
      <c r="C180" s="265" t="s">
        <v>358</v>
      </c>
      <c r="D180" s="250" t="s">
        <v>359</v>
      </c>
      <c r="E180" s="251">
        <v>1</v>
      </c>
      <c r="F180" s="252"/>
      <c r="G180" s="253">
        <f>ROUND(E180*F180,2)</f>
        <v>0</v>
      </c>
      <c r="H180" s="252"/>
      <c r="I180" s="253">
        <f>ROUND(E180*H180,2)</f>
        <v>0</v>
      </c>
      <c r="J180" s="252"/>
      <c r="K180" s="253">
        <f>ROUND(E180*J180,2)</f>
        <v>0</v>
      </c>
      <c r="L180" s="253">
        <v>21</v>
      </c>
      <c r="M180" s="253">
        <f>G180*(1+L180/100)</f>
        <v>0</v>
      </c>
      <c r="N180" s="251">
        <v>0</v>
      </c>
      <c r="O180" s="251">
        <f>ROUND(E180*N180,2)</f>
        <v>0</v>
      </c>
      <c r="P180" s="251">
        <v>0</v>
      </c>
      <c r="Q180" s="251">
        <f>ROUND(E180*P180,2)</f>
        <v>0</v>
      </c>
      <c r="R180" s="253"/>
      <c r="S180" s="253" t="s">
        <v>171</v>
      </c>
      <c r="T180" s="254" t="s">
        <v>167</v>
      </c>
      <c r="U180" s="223">
        <v>0</v>
      </c>
      <c r="V180" s="223">
        <f>ROUND(E180*U180,2)</f>
        <v>0</v>
      </c>
      <c r="W180" s="223"/>
      <c r="X180" s="223" t="s">
        <v>346</v>
      </c>
      <c r="Y180" s="223" t="s">
        <v>123</v>
      </c>
      <c r="Z180" s="212"/>
      <c r="AA180" s="212"/>
      <c r="AB180" s="212"/>
      <c r="AC180" s="212"/>
      <c r="AD180" s="212"/>
      <c r="AE180" s="212"/>
      <c r="AF180" s="212"/>
      <c r="AG180" s="212" t="s">
        <v>360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x14ac:dyDescent="0.2">
      <c r="A181" s="230" t="s">
        <v>115</v>
      </c>
      <c r="B181" s="231" t="s">
        <v>86</v>
      </c>
      <c r="C181" s="257" t="s">
        <v>27</v>
      </c>
      <c r="D181" s="232"/>
      <c r="E181" s="233"/>
      <c r="F181" s="234"/>
      <c r="G181" s="234">
        <f>SUMIF(AG182:AG183,"&lt;&gt;NOR",G182:G183)</f>
        <v>0</v>
      </c>
      <c r="H181" s="234"/>
      <c r="I181" s="234">
        <f>SUM(I182:I183)</f>
        <v>0</v>
      </c>
      <c r="J181" s="234"/>
      <c r="K181" s="234">
        <f>SUM(K182:K183)</f>
        <v>0</v>
      </c>
      <c r="L181" s="234"/>
      <c r="M181" s="234">
        <f>SUM(M182:M183)</f>
        <v>0</v>
      </c>
      <c r="N181" s="233"/>
      <c r="O181" s="233">
        <f>SUM(O182:O183)</f>
        <v>0</v>
      </c>
      <c r="P181" s="233"/>
      <c r="Q181" s="233">
        <f>SUM(Q182:Q183)</f>
        <v>0</v>
      </c>
      <c r="R181" s="234"/>
      <c r="S181" s="234"/>
      <c r="T181" s="235"/>
      <c r="U181" s="229"/>
      <c r="V181" s="229">
        <f>SUM(V182:V183)</f>
        <v>0</v>
      </c>
      <c r="W181" s="229"/>
      <c r="X181" s="229"/>
      <c r="Y181" s="229"/>
      <c r="AG181" t="s">
        <v>116</v>
      </c>
    </row>
    <row r="182" spans="1:60" outlineLevel="1" x14ac:dyDescent="0.2">
      <c r="A182" s="237">
        <v>63</v>
      </c>
      <c r="B182" s="238" t="s">
        <v>361</v>
      </c>
      <c r="C182" s="258" t="s">
        <v>362</v>
      </c>
      <c r="D182" s="239" t="s">
        <v>345</v>
      </c>
      <c r="E182" s="240">
        <v>1</v>
      </c>
      <c r="F182" s="241"/>
      <c r="G182" s="242">
        <f>ROUND(E182*F182,2)</f>
        <v>0</v>
      </c>
      <c r="H182" s="241"/>
      <c r="I182" s="242">
        <f>ROUND(E182*H182,2)</f>
        <v>0</v>
      </c>
      <c r="J182" s="241"/>
      <c r="K182" s="242">
        <f>ROUND(E182*J182,2)</f>
        <v>0</v>
      </c>
      <c r="L182" s="242">
        <v>21</v>
      </c>
      <c r="M182" s="242">
        <f>G182*(1+L182/100)</f>
        <v>0</v>
      </c>
      <c r="N182" s="240">
        <v>0</v>
      </c>
      <c r="O182" s="240">
        <f>ROUND(E182*N182,2)</f>
        <v>0</v>
      </c>
      <c r="P182" s="240">
        <v>0</v>
      </c>
      <c r="Q182" s="240">
        <f>ROUND(E182*P182,2)</f>
        <v>0</v>
      </c>
      <c r="R182" s="242"/>
      <c r="S182" s="242" t="s">
        <v>121</v>
      </c>
      <c r="T182" s="243" t="s">
        <v>167</v>
      </c>
      <c r="U182" s="223">
        <v>0</v>
      </c>
      <c r="V182" s="223">
        <f>ROUND(E182*U182,2)</f>
        <v>0</v>
      </c>
      <c r="W182" s="223"/>
      <c r="X182" s="223" t="s">
        <v>346</v>
      </c>
      <c r="Y182" s="223" t="s">
        <v>123</v>
      </c>
      <c r="Z182" s="212"/>
      <c r="AA182" s="212"/>
      <c r="AB182" s="212"/>
      <c r="AC182" s="212"/>
      <c r="AD182" s="212"/>
      <c r="AE182" s="212"/>
      <c r="AF182" s="212"/>
      <c r="AG182" s="212" t="s">
        <v>347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2.5" outlineLevel="2" x14ac:dyDescent="0.2">
      <c r="A183" s="219"/>
      <c r="B183" s="220"/>
      <c r="C183" s="263" t="s">
        <v>363</v>
      </c>
      <c r="D183" s="246"/>
      <c r="E183" s="246"/>
      <c r="F183" s="246"/>
      <c r="G183" s="246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2"/>
      <c r="AA183" s="212"/>
      <c r="AB183" s="212"/>
      <c r="AC183" s="212"/>
      <c r="AD183" s="212"/>
      <c r="AE183" s="212"/>
      <c r="AF183" s="212"/>
      <c r="AG183" s="212" t="s">
        <v>143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44" t="str">
        <f>C183</f>
        <v>V položce jsou obsaženy náklady plynoucí z nepřerušeného provozu sousedních objektů, zejména jde o přístup přes nádvoří a střechu sousedního objektu. Zhotovitel může být částečně omezován těmito vlivy, které mohou ovlivňovat plynulost prováděných prací.</v>
      </c>
      <c r="BB183" s="212"/>
      <c r="BC183" s="212"/>
      <c r="BD183" s="212"/>
      <c r="BE183" s="212"/>
      <c r="BF183" s="212"/>
      <c r="BG183" s="212"/>
      <c r="BH183" s="212"/>
    </row>
    <row r="184" spans="1:60" x14ac:dyDescent="0.2">
      <c r="A184" s="230" t="s">
        <v>115</v>
      </c>
      <c r="B184" s="231" t="s">
        <v>87</v>
      </c>
      <c r="C184" s="257" t="s">
        <v>28</v>
      </c>
      <c r="D184" s="232"/>
      <c r="E184" s="233"/>
      <c r="F184" s="234"/>
      <c r="G184" s="234">
        <f>SUMIF(AG185:AG185,"&lt;&gt;NOR",G185:G185)</f>
        <v>0</v>
      </c>
      <c r="H184" s="234"/>
      <c r="I184" s="234">
        <f>SUM(I185:I185)</f>
        <v>0</v>
      </c>
      <c r="J184" s="234"/>
      <c r="K184" s="234">
        <f>SUM(K185:K185)</f>
        <v>0</v>
      </c>
      <c r="L184" s="234"/>
      <c r="M184" s="234">
        <f>SUM(M185:M185)</f>
        <v>0</v>
      </c>
      <c r="N184" s="233"/>
      <c r="O184" s="233">
        <f>SUM(O185:O185)</f>
        <v>0</v>
      </c>
      <c r="P184" s="233"/>
      <c r="Q184" s="233">
        <f>SUM(Q185:Q185)</f>
        <v>0</v>
      </c>
      <c r="R184" s="234"/>
      <c r="S184" s="234"/>
      <c r="T184" s="235"/>
      <c r="U184" s="229"/>
      <c r="V184" s="229">
        <f>SUM(V185:V185)</f>
        <v>0</v>
      </c>
      <c r="W184" s="229"/>
      <c r="X184" s="229"/>
      <c r="Y184" s="229"/>
      <c r="AG184" t="s">
        <v>116</v>
      </c>
    </row>
    <row r="185" spans="1:60" outlineLevel="1" x14ac:dyDescent="0.2">
      <c r="A185" s="237">
        <v>64</v>
      </c>
      <c r="B185" s="238" t="s">
        <v>364</v>
      </c>
      <c r="C185" s="258" t="s">
        <v>365</v>
      </c>
      <c r="D185" s="239" t="s">
        <v>345</v>
      </c>
      <c r="E185" s="240">
        <v>1</v>
      </c>
      <c r="F185" s="241"/>
      <c r="G185" s="242">
        <f>ROUND(E185*F185,2)</f>
        <v>0</v>
      </c>
      <c r="H185" s="241"/>
      <c r="I185" s="242">
        <f>ROUND(E185*H185,2)</f>
        <v>0</v>
      </c>
      <c r="J185" s="241"/>
      <c r="K185" s="242">
        <f>ROUND(E185*J185,2)</f>
        <v>0</v>
      </c>
      <c r="L185" s="242">
        <v>21</v>
      </c>
      <c r="M185" s="242">
        <f>G185*(1+L185/100)</f>
        <v>0</v>
      </c>
      <c r="N185" s="240">
        <v>0</v>
      </c>
      <c r="O185" s="240">
        <f>ROUND(E185*N185,2)</f>
        <v>0</v>
      </c>
      <c r="P185" s="240">
        <v>0</v>
      </c>
      <c r="Q185" s="240">
        <f>ROUND(E185*P185,2)</f>
        <v>0</v>
      </c>
      <c r="R185" s="242"/>
      <c r="S185" s="242" t="s">
        <v>121</v>
      </c>
      <c r="T185" s="243" t="s">
        <v>167</v>
      </c>
      <c r="U185" s="223">
        <v>0</v>
      </c>
      <c r="V185" s="223">
        <f>ROUND(E185*U185,2)</f>
        <v>0</v>
      </c>
      <c r="W185" s="223"/>
      <c r="X185" s="223" t="s">
        <v>346</v>
      </c>
      <c r="Y185" s="223" t="s">
        <v>123</v>
      </c>
      <c r="Z185" s="212"/>
      <c r="AA185" s="212"/>
      <c r="AB185" s="212"/>
      <c r="AC185" s="212"/>
      <c r="AD185" s="212"/>
      <c r="AE185" s="212"/>
      <c r="AF185" s="212"/>
      <c r="AG185" s="212" t="s">
        <v>366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x14ac:dyDescent="0.2">
      <c r="A186" s="3"/>
      <c r="B186" s="4"/>
      <c r="C186" s="268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AE186">
        <v>12</v>
      </c>
      <c r="AF186">
        <v>21</v>
      </c>
      <c r="AG186" t="s">
        <v>101</v>
      </c>
    </row>
    <row r="187" spans="1:60" x14ac:dyDescent="0.2">
      <c r="A187" s="215"/>
      <c r="B187" s="216" t="s">
        <v>29</v>
      </c>
      <c r="C187" s="269"/>
      <c r="D187" s="217"/>
      <c r="E187" s="218"/>
      <c r="F187" s="218"/>
      <c r="G187" s="236">
        <f>G8+G20+G34+G79+G82+G95+G101+G106+G109+G135+G149+G162+G173+G177+G181+G184</f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AE187">
        <f>SUMIF(L7:L185,AE186,G7:G185)</f>
        <v>0</v>
      </c>
      <c r="AF187">
        <f>SUMIF(L7:L185,AF186,G7:G185)</f>
        <v>0</v>
      </c>
      <c r="AG187" t="s">
        <v>367</v>
      </c>
    </row>
    <row r="188" spans="1:60" x14ac:dyDescent="0.2">
      <c r="C188" s="270"/>
      <c r="D188" s="10"/>
      <c r="AG188" t="s">
        <v>368</v>
      </c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E73" sheet="1" formatRows="0"/>
  <mergeCells count="30">
    <mergeCell ref="C167:G167"/>
    <mergeCell ref="C169:G169"/>
    <mergeCell ref="C170:G170"/>
    <mergeCell ref="C172:G172"/>
    <mergeCell ref="C176:G176"/>
    <mergeCell ref="C183:G183"/>
    <mergeCell ref="C99:G99"/>
    <mergeCell ref="C108:G108"/>
    <mergeCell ref="C134:G134"/>
    <mergeCell ref="C148:G148"/>
    <mergeCell ref="C161:G161"/>
    <mergeCell ref="C164:G164"/>
    <mergeCell ref="C55:G55"/>
    <mergeCell ref="C56:G56"/>
    <mergeCell ref="C59:G59"/>
    <mergeCell ref="C62:G62"/>
    <mergeCell ref="C67:G67"/>
    <mergeCell ref="C88:G88"/>
    <mergeCell ref="C22:G22"/>
    <mergeCell ref="C28:G28"/>
    <mergeCell ref="C36:G36"/>
    <mergeCell ref="C37:G37"/>
    <mergeCell ref="C45:G45"/>
    <mergeCell ref="C50:G50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D1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D1 Pol'!Názvy_tisku</vt:lpstr>
      <vt:lpstr>oadresa</vt:lpstr>
      <vt:lpstr>Stavba!Objednatel</vt:lpstr>
      <vt:lpstr>Stavba!Objekt</vt:lpstr>
      <vt:lpstr>'01 D1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2019-03-19T12:27:02Z</cp:lastPrinted>
  <dcterms:created xsi:type="dcterms:W3CDTF">2009-04-08T07:15:50Z</dcterms:created>
  <dcterms:modified xsi:type="dcterms:W3CDTF">2024-06-12T21:31:45Z</dcterms:modified>
</cp:coreProperties>
</file>